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Referat33\Referat33-MikroMolekular\Mikrobio\VDLUFA+EFMO\AK Mikrobio\Matrixunsicherheit (Projekt)\JAAN\Revisions\"/>
    </mc:Choice>
  </mc:AlternateContent>
  <bookViews>
    <workbookView xWindow="-15" yWindow="105" windowWidth="20700" windowHeight="11640" tabRatio="847" firstSheet="11" activeTab="24"/>
  </bookViews>
  <sheets>
    <sheet name="template" sheetId="13" r:id="rId1"/>
    <sheet name="summary" sheetId="36" r:id="rId2"/>
    <sheet name="491Q" sheetId="40" r:id="rId3"/>
    <sheet name="490Q" sheetId="39" r:id="rId4"/>
    <sheet name="476Qa" sheetId="14" r:id="rId5"/>
    <sheet name="476Qb" sheetId="16" r:id="rId6"/>
    <sheet name="476Qc" sheetId="17" r:id="rId7"/>
    <sheet name="472Q" sheetId="18" r:id="rId8"/>
    <sheet name="464Qa" sheetId="19" r:id="rId9"/>
    <sheet name="464Qb" sheetId="20" r:id="rId10"/>
    <sheet name="458Qc" sheetId="21" r:id="rId11"/>
    <sheet name="471Qc" sheetId="22" r:id="rId12"/>
    <sheet name="466Qa" sheetId="23" r:id="rId13"/>
    <sheet name="449Qc" sheetId="24" r:id="rId14"/>
    <sheet name="453Qa" sheetId="25" r:id="rId15"/>
    <sheet name="453Qb" sheetId="26" r:id="rId16"/>
    <sheet name="440Qa" sheetId="29" r:id="rId17"/>
    <sheet name="440Qc" sheetId="30" r:id="rId18"/>
    <sheet name="433Qa" sheetId="31" r:id="rId19"/>
    <sheet name="437Q" sheetId="32" r:id="rId20"/>
    <sheet name="437Q (2)" sheetId="37" r:id="rId21"/>
    <sheet name="437Q (3)" sheetId="38" r:id="rId22"/>
    <sheet name="431Q" sheetId="33" r:id="rId23"/>
    <sheet name="415Q" sheetId="34" r:id="rId24"/>
    <sheet name="414Qa" sheetId="35" r:id="rId25"/>
  </sheets>
  <definedNames>
    <definedName name="_xlnm.Print_Area" localSheetId="24">'414Qa'!$A$1:$O$57</definedName>
    <definedName name="_xlnm.Print_Area" localSheetId="23">'415Q'!$A$1:$O$57</definedName>
    <definedName name="_xlnm.Print_Area" localSheetId="22">'431Q'!$A$1:$O$57</definedName>
    <definedName name="_xlnm.Print_Area" localSheetId="18">'433Qa'!$A$1:$O$70</definedName>
    <definedName name="_xlnm.Print_Area" localSheetId="19">'437Q'!$A$1:$O$57</definedName>
    <definedName name="_xlnm.Print_Area" localSheetId="20">'437Q (2)'!$A$1:$O$57</definedName>
    <definedName name="_xlnm.Print_Area" localSheetId="21">'437Q (3)'!$A$1:$O$57</definedName>
    <definedName name="_xlnm.Print_Area" localSheetId="16">'440Qa'!$A$1:$O$70</definedName>
    <definedName name="_xlnm.Print_Area" localSheetId="17">'440Qc'!$A$1:$O$70</definedName>
    <definedName name="_xlnm.Print_Area" localSheetId="13">'449Qc'!$A$1:$O$70</definedName>
    <definedName name="_xlnm.Print_Area" localSheetId="14">'453Qa'!$A$1:$O$57</definedName>
    <definedName name="_xlnm.Print_Area" localSheetId="15">'453Qb'!$A$1:$O$57</definedName>
    <definedName name="_xlnm.Print_Area" localSheetId="10">'458Qc'!$A$1:$O$70</definedName>
    <definedName name="_xlnm.Print_Area" localSheetId="8">'464Qa'!$A$1:$O$56</definedName>
    <definedName name="_xlnm.Print_Area" localSheetId="9">'464Qb'!$A$1:$O$57</definedName>
    <definedName name="_xlnm.Print_Area" localSheetId="12">'466Qa'!$A$1:$O$70</definedName>
    <definedName name="_xlnm.Print_Area" localSheetId="11">'471Qc'!$A$1:$O$70</definedName>
    <definedName name="_xlnm.Print_Area" localSheetId="7">'472Q'!$A$1:$O$57</definedName>
    <definedName name="_xlnm.Print_Area" localSheetId="4">'476Qa'!$A$1:$O$57</definedName>
    <definedName name="_xlnm.Print_Area" localSheetId="5">'476Qb'!$A$1:$O$57</definedName>
    <definedName name="_xlnm.Print_Area" localSheetId="6">'476Qc'!$A$1:$O$57</definedName>
    <definedName name="_xlnm.Print_Area" localSheetId="3">'490Q'!$A$1:$O$57</definedName>
    <definedName name="_xlnm.Print_Area" localSheetId="2">'491Q'!$A$1:$O$63</definedName>
    <definedName name="_xlnm.Print_Area" localSheetId="1">summary!$A$1:$K$42</definedName>
    <definedName name="_xlnm.Print_Area" localSheetId="0">template!$A$1:$O$57</definedName>
  </definedNames>
  <calcPr calcId="162913"/>
</workbook>
</file>

<file path=xl/calcChain.xml><?xml version="1.0" encoding="utf-8"?>
<calcChain xmlns="http://schemas.openxmlformats.org/spreadsheetml/2006/main">
  <c r="F31" i="36" l="1"/>
  <c r="F30" i="36"/>
  <c r="F29" i="36"/>
  <c r="L9" i="40"/>
  <c r="L30" i="40" l="1"/>
  <c r="K35" i="40"/>
  <c r="K34" i="40"/>
  <c r="K33" i="40"/>
  <c r="K32" i="40"/>
  <c r="K31" i="40"/>
  <c r="L32" i="40" s="1"/>
  <c r="K30" i="40"/>
  <c r="M30" i="40" s="1"/>
  <c r="M33" i="40" l="1"/>
  <c r="M32" i="40"/>
  <c r="L31" i="40"/>
  <c r="L33" i="40"/>
  <c r="L34" i="40"/>
  <c r="M34" i="40" s="1"/>
  <c r="M31" i="40"/>
  <c r="L35" i="40"/>
  <c r="M35" i="40" s="1"/>
  <c r="K53" i="40"/>
  <c r="K52" i="40"/>
  <c r="K51" i="40"/>
  <c r="L52" i="40" s="1"/>
  <c r="M52" i="40" s="1"/>
  <c r="K50" i="40"/>
  <c r="K49" i="40"/>
  <c r="L50" i="40" s="1"/>
  <c r="L48" i="40"/>
  <c r="M48" i="40" s="1"/>
  <c r="K48" i="40"/>
  <c r="K47" i="40"/>
  <c r="K46" i="40"/>
  <c r="K45" i="40"/>
  <c r="K44" i="40"/>
  <c r="L42" i="40" s="1"/>
  <c r="M42" i="40" s="1"/>
  <c r="L43" i="40"/>
  <c r="M43" i="40" s="1"/>
  <c r="K43" i="40"/>
  <c r="K42" i="40"/>
  <c r="K41" i="40"/>
  <c r="K40" i="40"/>
  <c r="K39" i="40"/>
  <c r="K38" i="40"/>
  <c r="K37" i="40"/>
  <c r="K36" i="40"/>
  <c r="K29" i="40"/>
  <c r="K28" i="40"/>
  <c r="K27" i="40"/>
  <c r="K26" i="40"/>
  <c r="K25" i="40"/>
  <c r="K24" i="40"/>
  <c r="L24" i="40" s="1"/>
  <c r="K23" i="40"/>
  <c r="K22" i="40"/>
  <c r="K21" i="40"/>
  <c r="L22" i="40" s="1"/>
  <c r="K20" i="40"/>
  <c r="K19" i="40"/>
  <c r="K18" i="40"/>
  <c r="L20" i="40" s="1"/>
  <c r="M20" i="40" s="1"/>
  <c r="K17" i="40"/>
  <c r="K16" i="40"/>
  <c r="K15" i="40"/>
  <c r="K14" i="40"/>
  <c r="K13" i="40"/>
  <c r="K12" i="40"/>
  <c r="L12" i="40" s="1"/>
  <c r="M12" i="40" s="1"/>
  <c r="K11" i="40"/>
  <c r="K10" i="40"/>
  <c r="K9" i="40"/>
  <c r="M46" i="40" l="1"/>
  <c r="M50" i="40"/>
  <c r="L53" i="40"/>
  <c r="M53" i="40" s="1"/>
  <c r="L29" i="40"/>
  <c r="M29" i="40" s="1"/>
  <c r="L28" i="40"/>
  <c r="L27" i="40"/>
  <c r="M27" i="40"/>
  <c r="L51" i="40"/>
  <c r="M28" i="40"/>
  <c r="L41" i="40"/>
  <c r="M41" i="40" s="1"/>
  <c r="L46" i="40"/>
  <c r="M51" i="40"/>
  <c r="N51" i="40" s="1"/>
  <c r="L18" i="40"/>
  <c r="M18" i="40" s="1"/>
  <c r="L44" i="40"/>
  <c r="M44" i="40" s="1"/>
  <c r="N42" i="40" s="1"/>
  <c r="L49" i="40"/>
  <c r="L13" i="40"/>
  <c r="M13" i="40" s="1"/>
  <c r="L37" i="40"/>
  <c r="M36" i="40"/>
  <c r="L38" i="40"/>
  <c r="M38" i="40" s="1"/>
  <c r="L36" i="40"/>
  <c r="M49" i="40"/>
  <c r="N48" i="40" s="1"/>
  <c r="L17" i="40"/>
  <c r="M17" i="40" s="1"/>
  <c r="L26" i="40"/>
  <c r="M26" i="40" s="1"/>
  <c r="L19" i="40"/>
  <c r="M19" i="40" s="1"/>
  <c r="M24" i="40"/>
  <c r="N24" i="40" s="1"/>
  <c r="L47" i="40"/>
  <c r="M47" i="40" s="1"/>
  <c r="L45" i="40"/>
  <c r="M45" i="40" s="1"/>
  <c r="N45" i="40" s="1"/>
  <c r="M22" i="40"/>
  <c r="M37" i="40"/>
  <c r="L10" i="40"/>
  <c r="L25" i="40"/>
  <c r="M25" i="40" s="1"/>
  <c r="L40" i="40"/>
  <c r="M40" i="40" s="1"/>
  <c r="N33" i="40"/>
  <c r="N30" i="40"/>
  <c r="M10" i="40"/>
  <c r="M23" i="40"/>
  <c r="L11" i="40"/>
  <c r="M11" i="40" s="1"/>
  <c r="L23" i="40"/>
  <c r="L16" i="40"/>
  <c r="M16" i="40" s="1"/>
  <c r="L21" i="40"/>
  <c r="M21" i="40" s="1"/>
  <c r="L39" i="40"/>
  <c r="L14" i="40"/>
  <c r="M14" i="40" s="1"/>
  <c r="N12" i="40" s="1"/>
  <c r="L15" i="40"/>
  <c r="M15" i="40" s="1"/>
  <c r="M47" i="39"/>
  <c r="L47" i="39"/>
  <c r="K47" i="39"/>
  <c r="M46" i="39"/>
  <c r="L46" i="39"/>
  <c r="K46" i="39"/>
  <c r="N45" i="39"/>
  <c r="M45" i="39"/>
  <c r="L45" i="39"/>
  <c r="K45" i="39"/>
  <c r="M44" i="39"/>
  <c r="L44" i="39"/>
  <c r="K44" i="39"/>
  <c r="M43" i="39"/>
  <c r="L43" i="39"/>
  <c r="K43" i="39"/>
  <c r="N42" i="39"/>
  <c r="M42" i="39"/>
  <c r="L42" i="39"/>
  <c r="K42" i="39"/>
  <c r="M41" i="39"/>
  <c r="L41" i="39"/>
  <c r="K41" i="39"/>
  <c r="M40" i="39"/>
  <c r="L40" i="39"/>
  <c r="K40" i="39"/>
  <c r="N39" i="39"/>
  <c r="M39" i="39"/>
  <c r="L39" i="39"/>
  <c r="K39" i="39"/>
  <c r="M38" i="39"/>
  <c r="L38" i="39"/>
  <c r="K38" i="39"/>
  <c r="M37" i="39"/>
  <c r="L37" i="39"/>
  <c r="K37" i="39"/>
  <c r="N36" i="39"/>
  <c r="M36" i="39"/>
  <c r="L36" i="39"/>
  <c r="K36" i="39"/>
  <c r="K35" i="39"/>
  <c r="K34" i="39"/>
  <c r="K33" i="39"/>
  <c r="K32" i="39"/>
  <c r="K31" i="39"/>
  <c r="L31" i="39" s="1"/>
  <c r="M31" i="39" s="1"/>
  <c r="K30" i="39"/>
  <c r="K29" i="39"/>
  <c r="K28" i="39"/>
  <c r="L27" i="39" s="1"/>
  <c r="K27" i="39"/>
  <c r="K26" i="39"/>
  <c r="K25" i="39"/>
  <c r="L24" i="39"/>
  <c r="M24" i="39" s="1"/>
  <c r="K24" i="39"/>
  <c r="K23" i="39"/>
  <c r="K22" i="39"/>
  <c r="L21" i="39" s="1"/>
  <c r="K21" i="39"/>
  <c r="K20" i="39"/>
  <c r="K19" i="39"/>
  <c r="K18" i="39"/>
  <c r="K17" i="39"/>
  <c r="K16" i="39"/>
  <c r="L15" i="39"/>
  <c r="K15" i="39"/>
  <c r="K14" i="39"/>
  <c r="K13" i="39"/>
  <c r="L12" i="39"/>
  <c r="M12" i="39" s="1"/>
  <c r="K12" i="39"/>
  <c r="K11" i="39"/>
  <c r="K10" i="39"/>
  <c r="L9" i="39" s="1"/>
  <c r="K9" i="39"/>
  <c r="N36" i="40" l="1"/>
  <c r="N21" i="40"/>
  <c r="N15" i="40"/>
  <c r="L61" i="40"/>
  <c r="L60" i="40"/>
  <c r="M39" i="40"/>
  <c r="N39" i="40" s="1"/>
  <c r="N18" i="40"/>
  <c r="N27" i="40"/>
  <c r="M9" i="40"/>
  <c r="L19" i="39"/>
  <c r="M19" i="39" s="1"/>
  <c r="M9" i="39"/>
  <c r="L13" i="39"/>
  <c r="M13" i="39" s="1"/>
  <c r="M21" i="39"/>
  <c r="L25" i="39"/>
  <c r="M25" i="39" s="1"/>
  <c r="M15" i="39"/>
  <c r="M27" i="39"/>
  <c r="L34" i="39"/>
  <c r="M34" i="39" s="1"/>
  <c r="M10" i="39"/>
  <c r="L10" i="39"/>
  <c r="L22" i="39"/>
  <c r="L16" i="39"/>
  <c r="L32" i="39"/>
  <c r="M32" i="39" s="1"/>
  <c r="N30" i="39" s="1"/>
  <c r="M22" i="39"/>
  <c r="N21" i="39" s="1"/>
  <c r="L14" i="39"/>
  <c r="M14" i="39" s="1"/>
  <c r="N12" i="39" s="1"/>
  <c r="L20" i="39"/>
  <c r="M20" i="39" s="1"/>
  <c r="L26" i="39"/>
  <c r="M26" i="39" s="1"/>
  <c r="L30" i="39"/>
  <c r="M30" i="39" s="1"/>
  <c r="N24" i="39"/>
  <c r="M16" i="39"/>
  <c r="N15" i="39" s="1"/>
  <c r="L18" i="39"/>
  <c r="M18" i="39" s="1"/>
  <c r="L11" i="39"/>
  <c r="M11" i="39" s="1"/>
  <c r="N9" i="39" s="1"/>
  <c r="L23" i="39"/>
  <c r="M23" i="39" s="1"/>
  <c r="L35" i="39"/>
  <c r="M35" i="39" s="1"/>
  <c r="L28" i="39"/>
  <c r="M28" i="39" s="1"/>
  <c r="N27" i="39" s="1"/>
  <c r="L33" i="39"/>
  <c r="M33" i="39" s="1"/>
  <c r="L17" i="39"/>
  <c r="M17" i="39" s="1"/>
  <c r="L29" i="39"/>
  <c r="M29" i="39" s="1"/>
  <c r="M54" i="40" l="1"/>
  <c r="M55" i="40" s="1"/>
  <c r="N9" i="40"/>
  <c r="N54" i="40" s="1"/>
  <c r="L54" i="39"/>
  <c r="N18" i="39"/>
  <c r="L55" i="39"/>
  <c r="M48" i="39"/>
  <c r="M49" i="39" s="1"/>
  <c r="N33" i="39"/>
  <c r="M58" i="40" l="1"/>
  <c r="N48" i="39"/>
  <c r="M52" i="39" s="1"/>
  <c r="K42" i="37"/>
  <c r="L42" i="37" s="1"/>
  <c r="M47" i="38"/>
  <c r="L47" i="38"/>
  <c r="K47" i="38"/>
  <c r="M46" i="38"/>
  <c r="L46" i="38"/>
  <c r="K46" i="38"/>
  <c r="N45" i="38"/>
  <c r="M45" i="38"/>
  <c r="L45" i="38"/>
  <c r="K45" i="38"/>
  <c r="M44" i="38"/>
  <c r="L44" i="38"/>
  <c r="K44" i="38"/>
  <c r="M43" i="38"/>
  <c r="L43" i="38"/>
  <c r="K43" i="38"/>
  <c r="K42" i="38"/>
  <c r="L42" i="38" s="1"/>
  <c r="K41" i="38"/>
  <c r="L40" i="38"/>
  <c r="K40" i="38"/>
  <c r="L39" i="38"/>
  <c r="K39" i="38"/>
  <c r="L41" i="38" s="1"/>
  <c r="K38" i="38"/>
  <c r="K37" i="38"/>
  <c r="K36" i="38"/>
  <c r="L38" i="38" s="1"/>
  <c r="K35" i="38"/>
  <c r="L34" i="38"/>
  <c r="K34" i="38"/>
  <c r="L33" i="38"/>
  <c r="K33" i="38"/>
  <c r="L35" i="38" s="1"/>
  <c r="K32" i="38"/>
  <c r="K31" i="38"/>
  <c r="K30" i="38"/>
  <c r="L32" i="38" s="1"/>
  <c r="K29" i="38"/>
  <c r="L28" i="38"/>
  <c r="K28" i="38"/>
  <c r="L27" i="38"/>
  <c r="K27" i="38"/>
  <c r="L29" i="38" s="1"/>
  <c r="K26" i="38"/>
  <c r="K25" i="38"/>
  <c r="K24" i="38"/>
  <c r="L26" i="38" s="1"/>
  <c r="K23" i="38"/>
  <c r="L22" i="38"/>
  <c r="K22" i="38"/>
  <c r="L21" i="38"/>
  <c r="K21" i="38"/>
  <c r="L23" i="38" s="1"/>
  <c r="K20" i="38"/>
  <c r="L19" i="38"/>
  <c r="K19" i="38"/>
  <c r="L18" i="38"/>
  <c r="K18" i="38"/>
  <c r="L20" i="38" s="1"/>
  <c r="K17" i="38"/>
  <c r="K16" i="38"/>
  <c r="K15" i="38"/>
  <c r="L17" i="38" s="1"/>
  <c r="K14" i="38"/>
  <c r="L13" i="38"/>
  <c r="K13" i="38"/>
  <c r="L12" i="38"/>
  <c r="K12" i="38"/>
  <c r="L14" i="38" s="1"/>
  <c r="K11" i="38"/>
  <c r="K10" i="38"/>
  <c r="L9" i="38"/>
  <c r="K9" i="38"/>
  <c r="M47" i="37"/>
  <c r="L47" i="37"/>
  <c r="K47" i="37"/>
  <c r="M46" i="37"/>
  <c r="L46" i="37"/>
  <c r="K46" i="37"/>
  <c r="M45" i="37"/>
  <c r="N45" i="37" s="1"/>
  <c r="L45" i="37"/>
  <c r="K45" i="37"/>
  <c r="M44" i="37"/>
  <c r="L44" i="37"/>
  <c r="K44" i="37"/>
  <c r="M43" i="37"/>
  <c r="L43" i="37"/>
  <c r="K43" i="37"/>
  <c r="K41" i="37"/>
  <c r="K40" i="37"/>
  <c r="K39" i="37"/>
  <c r="K38" i="37"/>
  <c r="K37" i="37"/>
  <c r="K36" i="37"/>
  <c r="L37" i="37" s="1"/>
  <c r="K35" i="37"/>
  <c r="K34" i="37"/>
  <c r="K33" i="37"/>
  <c r="K32" i="37"/>
  <c r="K31" i="37"/>
  <c r="K30" i="37"/>
  <c r="L31" i="37" s="1"/>
  <c r="K29" i="37"/>
  <c r="K28" i="37"/>
  <c r="K27" i="37"/>
  <c r="K26" i="37"/>
  <c r="K25" i="37"/>
  <c r="K24" i="37"/>
  <c r="L25" i="37" s="1"/>
  <c r="K23" i="37"/>
  <c r="K22" i="37"/>
  <c r="K21" i="37"/>
  <c r="K20" i="37"/>
  <c r="K19" i="37"/>
  <c r="K18" i="37"/>
  <c r="L19" i="37" s="1"/>
  <c r="K17" i="37"/>
  <c r="K16" i="37"/>
  <c r="K15" i="37"/>
  <c r="K14" i="37"/>
  <c r="K13" i="37"/>
  <c r="K12" i="37"/>
  <c r="L13" i="37" s="1"/>
  <c r="K11" i="37"/>
  <c r="K10" i="37"/>
  <c r="K9" i="37"/>
  <c r="M19" i="38" l="1"/>
  <c r="M20" i="38"/>
  <c r="M31" i="38"/>
  <c r="M42" i="38"/>
  <c r="N42" i="38" s="1"/>
  <c r="L11" i="38"/>
  <c r="M13" i="38"/>
  <c r="L15" i="38"/>
  <c r="L16" i="38"/>
  <c r="M16" i="38" s="1"/>
  <c r="M18" i="38"/>
  <c r="M22" i="38"/>
  <c r="L24" i="38"/>
  <c r="L25" i="38"/>
  <c r="M25" i="38" s="1"/>
  <c r="M28" i="38"/>
  <c r="L30" i="38"/>
  <c r="L31" i="38"/>
  <c r="M34" i="38"/>
  <c r="L36" i="38"/>
  <c r="L37" i="38"/>
  <c r="M37" i="38" s="1"/>
  <c r="M40" i="38"/>
  <c r="M14" i="38"/>
  <c r="M23" i="38"/>
  <c r="M35" i="38"/>
  <c r="M41" i="38"/>
  <c r="M11" i="38"/>
  <c r="M17" i="38"/>
  <c r="M26" i="38"/>
  <c r="M32" i="38"/>
  <c r="M38" i="38"/>
  <c r="M29" i="38"/>
  <c r="M9" i="38"/>
  <c r="M12" i="38"/>
  <c r="M15" i="38"/>
  <c r="M21" i="38"/>
  <c r="M24" i="38"/>
  <c r="M27" i="38"/>
  <c r="N27" i="38" s="1"/>
  <c r="M30" i="38"/>
  <c r="N30" i="38" s="1"/>
  <c r="M33" i="38"/>
  <c r="M36" i="38"/>
  <c r="M39" i="38"/>
  <c r="N39" i="38" s="1"/>
  <c r="L10" i="38"/>
  <c r="L55" i="38" s="1"/>
  <c r="M42" i="37"/>
  <c r="N42" i="37" s="1"/>
  <c r="L10" i="37"/>
  <c r="M13" i="37"/>
  <c r="L16" i="37"/>
  <c r="M19" i="37"/>
  <c r="L20" i="37"/>
  <c r="M20" i="37" s="1"/>
  <c r="L22" i="37"/>
  <c r="M22" i="37" s="1"/>
  <c r="M25" i="37"/>
  <c r="L28" i="37"/>
  <c r="M31" i="37"/>
  <c r="L34" i="37"/>
  <c r="M34" i="37" s="1"/>
  <c r="M37" i="37"/>
  <c r="L40" i="37"/>
  <c r="M41" i="37"/>
  <c r="M10" i="37"/>
  <c r="M16" i="37"/>
  <c r="M28" i="37"/>
  <c r="M40" i="37"/>
  <c r="L11" i="37"/>
  <c r="M11" i="37" s="1"/>
  <c r="L14" i="37"/>
  <c r="M14" i="37" s="1"/>
  <c r="L17" i="37"/>
  <c r="M17" i="37" s="1"/>
  <c r="L23" i="37"/>
  <c r="M23" i="37" s="1"/>
  <c r="L26" i="37"/>
  <c r="M26" i="37" s="1"/>
  <c r="L29" i="37"/>
  <c r="M29" i="37" s="1"/>
  <c r="M30" i="37"/>
  <c r="L32" i="37"/>
  <c r="M32" i="37" s="1"/>
  <c r="L35" i="37"/>
  <c r="M35" i="37" s="1"/>
  <c r="L38" i="37"/>
  <c r="M38" i="37" s="1"/>
  <c r="L41" i="37"/>
  <c r="L9" i="37"/>
  <c r="L12" i="37"/>
  <c r="M12" i="37" s="1"/>
  <c r="L15" i="37"/>
  <c r="M15" i="37" s="1"/>
  <c r="N15" i="37" s="1"/>
  <c r="L18" i="37"/>
  <c r="M18" i="37" s="1"/>
  <c r="L21" i="37"/>
  <c r="M21" i="37" s="1"/>
  <c r="L24" i="37"/>
  <c r="M24" i="37" s="1"/>
  <c r="L27" i="37"/>
  <c r="M27" i="37" s="1"/>
  <c r="L30" i="37"/>
  <c r="L33" i="37"/>
  <c r="M33" i="37" s="1"/>
  <c r="L36" i="37"/>
  <c r="M36" i="37" s="1"/>
  <c r="L39" i="37"/>
  <c r="M39" i="37" s="1"/>
  <c r="N39" i="37" s="1"/>
  <c r="J12" i="36"/>
  <c r="N18" i="38" l="1"/>
  <c r="N36" i="38"/>
  <c r="N24" i="38"/>
  <c r="N15" i="38"/>
  <c r="N33" i="38"/>
  <c r="N21" i="38"/>
  <c r="N12" i="38"/>
  <c r="L54" i="38"/>
  <c r="M10" i="38"/>
  <c r="M48" i="38" s="1"/>
  <c r="M49" i="38" s="1"/>
  <c r="N33" i="37"/>
  <c r="N27" i="37"/>
  <c r="N21" i="37"/>
  <c r="N18" i="37"/>
  <c r="N12" i="37"/>
  <c r="L55" i="37"/>
  <c r="L54" i="37"/>
  <c r="N36" i="37"/>
  <c r="N30" i="37"/>
  <c r="N24" i="37"/>
  <c r="M9" i="37"/>
  <c r="M47" i="35"/>
  <c r="L47" i="35"/>
  <c r="K47" i="35"/>
  <c r="M46" i="35"/>
  <c r="L46" i="35"/>
  <c r="K46" i="35"/>
  <c r="M45" i="35"/>
  <c r="N45" i="35" s="1"/>
  <c r="L45" i="35"/>
  <c r="K45" i="35"/>
  <c r="M44" i="35"/>
  <c r="L44" i="35"/>
  <c r="K44" i="35"/>
  <c r="M43" i="35"/>
  <c r="L43" i="35"/>
  <c r="K43" i="35"/>
  <c r="M42" i="35"/>
  <c r="N42" i="35" s="1"/>
  <c r="L42" i="35"/>
  <c r="K42" i="35"/>
  <c r="M41" i="35"/>
  <c r="L41" i="35"/>
  <c r="K41" i="35"/>
  <c r="M40" i="35"/>
  <c r="L40" i="35"/>
  <c r="K40" i="35"/>
  <c r="M39" i="35"/>
  <c r="N39" i="35" s="1"/>
  <c r="L39" i="35"/>
  <c r="K39" i="35"/>
  <c r="K38" i="35"/>
  <c r="K37" i="35"/>
  <c r="K36" i="35"/>
  <c r="L38" i="35" s="1"/>
  <c r="K35" i="35"/>
  <c r="K34" i="35"/>
  <c r="L35" i="35" s="1"/>
  <c r="L33" i="35"/>
  <c r="K33" i="35"/>
  <c r="L34" i="35" s="1"/>
  <c r="K32" i="35"/>
  <c r="K31" i="35"/>
  <c r="K30" i="35"/>
  <c r="L31" i="35" s="1"/>
  <c r="K29" i="35"/>
  <c r="K28" i="35"/>
  <c r="K27" i="35"/>
  <c r="K26" i="35"/>
  <c r="K25" i="35"/>
  <c r="K24" i="35"/>
  <c r="L25" i="35" s="1"/>
  <c r="K23" i="35"/>
  <c r="K22" i="35"/>
  <c r="K21" i="35"/>
  <c r="K20" i="35"/>
  <c r="K19" i="35"/>
  <c r="K18" i="35"/>
  <c r="L19" i="35" s="1"/>
  <c r="K17" i="35"/>
  <c r="K16" i="35"/>
  <c r="K15" i="35"/>
  <c r="K14" i="35"/>
  <c r="K13" i="35"/>
  <c r="K12" i="35"/>
  <c r="L13" i="35" s="1"/>
  <c r="K11" i="35"/>
  <c r="K10" i="35"/>
  <c r="K9" i="35"/>
  <c r="M47" i="34"/>
  <c r="L47" i="34"/>
  <c r="K47" i="34"/>
  <c r="M46" i="34"/>
  <c r="L46" i="34"/>
  <c r="K46" i="34"/>
  <c r="N45" i="34"/>
  <c r="M45" i="34"/>
  <c r="L45" i="34"/>
  <c r="K45" i="34"/>
  <c r="M44" i="34"/>
  <c r="L44" i="34"/>
  <c r="K44" i="34"/>
  <c r="M43" i="34"/>
  <c r="L43" i="34"/>
  <c r="K43" i="34"/>
  <c r="N42" i="34"/>
  <c r="M42" i="34"/>
  <c r="L42" i="34"/>
  <c r="K42" i="34"/>
  <c r="M41" i="34"/>
  <c r="L41" i="34"/>
  <c r="K41" i="34"/>
  <c r="M40" i="34"/>
  <c r="L40" i="34"/>
  <c r="K40" i="34"/>
  <c r="N39" i="34"/>
  <c r="M39" i="34"/>
  <c r="L39" i="34"/>
  <c r="K39" i="34"/>
  <c r="K38" i="34"/>
  <c r="L37" i="34"/>
  <c r="K37" i="34"/>
  <c r="M37" i="34" s="1"/>
  <c r="L36" i="34"/>
  <c r="K36" i="34"/>
  <c r="L38" i="34" s="1"/>
  <c r="K35" i="34"/>
  <c r="L34" i="34"/>
  <c r="K34" i="34"/>
  <c r="M34" i="34" s="1"/>
  <c r="L33" i="34"/>
  <c r="K33" i="34"/>
  <c r="L35" i="34" s="1"/>
  <c r="K32" i="34"/>
  <c r="K31" i="34"/>
  <c r="K30" i="34"/>
  <c r="L32" i="34" s="1"/>
  <c r="K29" i="34"/>
  <c r="L28" i="34"/>
  <c r="K28" i="34"/>
  <c r="L27" i="34"/>
  <c r="K27" i="34"/>
  <c r="L29" i="34" s="1"/>
  <c r="K26" i="34"/>
  <c r="K25" i="34"/>
  <c r="K24" i="34"/>
  <c r="L26" i="34" s="1"/>
  <c r="K23" i="34"/>
  <c r="L22" i="34"/>
  <c r="K22" i="34"/>
  <c r="L21" i="34"/>
  <c r="K21" i="34"/>
  <c r="L23" i="34" s="1"/>
  <c r="K20" i="34"/>
  <c r="K19" i="34"/>
  <c r="K18" i="34"/>
  <c r="L20" i="34" s="1"/>
  <c r="K17" i="34"/>
  <c r="L16" i="34"/>
  <c r="K16" i="34"/>
  <c r="L15" i="34"/>
  <c r="K15" i="34"/>
  <c r="L17" i="34" s="1"/>
  <c r="K14" i="34"/>
  <c r="K13" i="34"/>
  <c r="K12" i="34"/>
  <c r="L14" i="34" s="1"/>
  <c r="K11" i="34"/>
  <c r="L10" i="34"/>
  <c r="K10" i="34"/>
  <c r="L9" i="34"/>
  <c r="K9" i="34"/>
  <c r="L11" i="34" s="1"/>
  <c r="N9" i="38" l="1"/>
  <c r="N48" i="38" s="1"/>
  <c r="M52" i="38" s="1"/>
  <c r="N9" i="37"/>
  <c r="N48" i="37" s="1"/>
  <c r="M48" i="37"/>
  <c r="M49" i="37" s="1"/>
  <c r="M38" i="35"/>
  <c r="M35" i="35"/>
  <c r="M10" i="35"/>
  <c r="M22" i="35"/>
  <c r="M34" i="35"/>
  <c r="L37" i="35"/>
  <c r="M37" i="35" s="1"/>
  <c r="L10" i="35"/>
  <c r="L16" i="35"/>
  <c r="M16" i="35" s="1"/>
  <c r="L22" i="35"/>
  <c r="L28" i="35"/>
  <c r="M28" i="35" s="1"/>
  <c r="M33" i="35"/>
  <c r="L36" i="35"/>
  <c r="M36" i="35" s="1"/>
  <c r="N36" i="35" s="1"/>
  <c r="M13" i="35"/>
  <c r="M19" i="35"/>
  <c r="M25" i="35"/>
  <c r="M31" i="35"/>
  <c r="L11" i="35"/>
  <c r="M11" i="35" s="1"/>
  <c r="L14" i="35"/>
  <c r="M14" i="35" s="1"/>
  <c r="L17" i="35"/>
  <c r="M17" i="35" s="1"/>
  <c r="L20" i="35"/>
  <c r="M20" i="35" s="1"/>
  <c r="L23" i="35"/>
  <c r="M23" i="35" s="1"/>
  <c r="L26" i="35"/>
  <c r="M26" i="35" s="1"/>
  <c r="L29" i="35"/>
  <c r="M29" i="35" s="1"/>
  <c r="L32" i="35"/>
  <c r="M32" i="35" s="1"/>
  <c r="L9" i="35"/>
  <c r="L12" i="35"/>
  <c r="M12" i="35" s="1"/>
  <c r="N12" i="35" s="1"/>
  <c r="L15" i="35"/>
  <c r="M15" i="35" s="1"/>
  <c r="L18" i="35"/>
  <c r="M18" i="35" s="1"/>
  <c r="N18" i="35" s="1"/>
  <c r="L21" i="35"/>
  <c r="M21" i="35" s="1"/>
  <c r="L24" i="35"/>
  <c r="M24" i="35" s="1"/>
  <c r="N24" i="35" s="1"/>
  <c r="L27" i="35"/>
  <c r="M27" i="35" s="1"/>
  <c r="L30" i="35"/>
  <c r="M30" i="35" s="1"/>
  <c r="N30" i="35" s="1"/>
  <c r="M10" i="34"/>
  <c r="L12" i="34"/>
  <c r="M12" i="34" s="1"/>
  <c r="L13" i="34"/>
  <c r="M13" i="34" s="1"/>
  <c r="M16" i="34"/>
  <c r="L18" i="34"/>
  <c r="L19" i="34"/>
  <c r="M19" i="34" s="1"/>
  <c r="M22" i="34"/>
  <c r="L24" i="34"/>
  <c r="M24" i="34" s="1"/>
  <c r="L25" i="34"/>
  <c r="M25" i="34" s="1"/>
  <c r="M28" i="34"/>
  <c r="L30" i="34"/>
  <c r="L31" i="34"/>
  <c r="M31" i="34" s="1"/>
  <c r="M11" i="34"/>
  <c r="M17" i="34"/>
  <c r="M23" i="34"/>
  <c r="M29" i="34"/>
  <c r="M35" i="34"/>
  <c r="L55" i="34"/>
  <c r="M14" i="34"/>
  <c r="M20" i="34"/>
  <c r="M26" i="34"/>
  <c r="M32" i="34"/>
  <c r="M38" i="34"/>
  <c r="M9" i="34"/>
  <c r="M15" i="34"/>
  <c r="N15" i="34" s="1"/>
  <c r="M18" i="34"/>
  <c r="M21" i="34"/>
  <c r="M27" i="34"/>
  <c r="N27" i="34" s="1"/>
  <c r="M30" i="34"/>
  <c r="M33" i="34"/>
  <c r="M36" i="34"/>
  <c r="N36" i="34" s="1"/>
  <c r="L54" i="34"/>
  <c r="M47" i="33"/>
  <c r="L47" i="33"/>
  <c r="K47" i="33"/>
  <c r="M46" i="33"/>
  <c r="L46" i="33"/>
  <c r="K46" i="33"/>
  <c r="M45" i="33"/>
  <c r="N45" i="33" s="1"/>
  <c r="L45" i="33"/>
  <c r="K45" i="33"/>
  <c r="M44" i="33"/>
  <c r="L44" i="33"/>
  <c r="K44" i="33"/>
  <c r="M43" i="33"/>
  <c r="L43" i="33"/>
  <c r="K43" i="33"/>
  <c r="M42" i="33"/>
  <c r="N42" i="33" s="1"/>
  <c r="L42" i="33"/>
  <c r="K42" i="33"/>
  <c r="K41" i="33"/>
  <c r="K40" i="33"/>
  <c r="M40" i="33" s="1"/>
  <c r="K39" i="33"/>
  <c r="L40" i="33" s="1"/>
  <c r="K38" i="33"/>
  <c r="K37" i="33"/>
  <c r="K36" i="33"/>
  <c r="K35" i="33"/>
  <c r="K34" i="33"/>
  <c r="K33" i="33"/>
  <c r="L34" i="33" s="1"/>
  <c r="K32" i="33"/>
  <c r="K31" i="33"/>
  <c r="K30" i="33"/>
  <c r="K29" i="33"/>
  <c r="K28" i="33"/>
  <c r="K27" i="33"/>
  <c r="L28" i="33" s="1"/>
  <c r="K26" i="33"/>
  <c r="K25" i="33"/>
  <c r="K24" i="33"/>
  <c r="K23" i="33"/>
  <c r="K22" i="33"/>
  <c r="K21" i="33"/>
  <c r="L22" i="33" s="1"/>
  <c r="K20" i="33"/>
  <c r="M20" i="33" s="1"/>
  <c r="K19" i="33"/>
  <c r="L20" i="33" s="1"/>
  <c r="K18" i="33"/>
  <c r="K17" i="33"/>
  <c r="K16" i="33"/>
  <c r="K15" i="33"/>
  <c r="L16" i="33" s="1"/>
  <c r="K14" i="33"/>
  <c r="K13" i="33"/>
  <c r="K12" i="33"/>
  <c r="K11" i="33"/>
  <c r="K10" i="33"/>
  <c r="K9" i="33"/>
  <c r="L10" i="33" s="1"/>
  <c r="M47" i="32"/>
  <c r="L47" i="32"/>
  <c r="K47" i="32"/>
  <c r="M46" i="32"/>
  <c r="L46" i="32"/>
  <c r="K46" i="32"/>
  <c r="M45" i="32"/>
  <c r="N45" i="32" s="1"/>
  <c r="L45" i="32"/>
  <c r="K45" i="32"/>
  <c r="M44" i="32"/>
  <c r="L44" i="32"/>
  <c r="K44" i="32"/>
  <c r="M43" i="32"/>
  <c r="L43" i="32"/>
  <c r="K43" i="32"/>
  <c r="M42" i="32"/>
  <c r="N42" i="32" s="1"/>
  <c r="L42" i="32"/>
  <c r="K42" i="32"/>
  <c r="K41" i="32"/>
  <c r="K40" i="32"/>
  <c r="K39" i="32"/>
  <c r="K38" i="32"/>
  <c r="K37" i="32"/>
  <c r="K36" i="32"/>
  <c r="L37" i="32" s="1"/>
  <c r="K35" i="32"/>
  <c r="K34" i="32"/>
  <c r="K33" i="32"/>
  <c r="K32" i="32"/>
  <c r="K31" i="32"/>
  <c r="K30" i="32"/>
  <c r="L31" i="32" s="1"/>
  <c r="K29" i="32"/>
  <c r="K28" i="32"/>
  <c r="K27" i="32"/>
  <c r="K26" i="32"/>
  <c r="K25" i="32"/>
  <c r="K24" i="32"/>
  <c r="L25" i="32" s="1"/>
  <c r="K23" i="32"/>
  <c r="K22" i="32"/>
  <c r="L23" i="32" s="1"/>
  <c r="K21" i="32"/>
  <c r="K20" i="32"/>
  <c r="K19" i="32"/>
  <c r="K18" i="32"/>
  <c r="L19" i="32" s="1"/>
  <c r="K17" i="32"/>
  <c r="K16" i="32"/>
  <c r="K15" i="32"/>
  <c r="K14" i="32"/>
  <c r="K13" i="32"/>
  <c r="K12" i="32"/>
  <c r="L13" i="32" s="1"/>
  <c r="K11" i="32"/>
  <c r="K10" i="32"/>
  <c r="K9" i="32"/>
  <c r="M60" i="31"/>
  <c r="L60" i="31"/>
  <c r="K60" i="31"/>
  <c r="M59" i="31"/>
  <c r="L59" i="31"/>
  <c r="K59" i="31"/>
  <c r="M58" i="31"/>
  <c r="L58" i="31"/>
  <c r="K58" i="31"/>
  <c r="N57" i="31"/>
  <c r="M57" i="31"/>
  <c r="L57" i="31"/>
  <c r="K57" i="31"/>
  <c r="M56" i="31"/>
  <c r="L56" i="31"/>
  <c r="K56" i="31"/>
  <c r="M55" i="31"/>
  <c r="L55" i="31"/>
  <c r="K55" i="31"/>
  <c r="M54" i="31"/>
  <c r="L54" i="31"/>
  <c r="K54" i="31"/>
  <c r="M53" i="31"/>
  <c r="N53" i="31" s="1"/>
  <c r="L53" i="31"/>
  <c r="K53" i="31"/>
  <c r="M52" i="31"/>
  <c r="L52" i="31"/>
  <c r="K52" i="31"/>
  <c r="M51" i="31"/>
  <c r="L51" i="31"/>
  <c r="K51" i="31"/>
  <c r="M50" i="31"/>
  <c r="L50" i="31"/>
  <c r="K50" i="31"/>
  <c r="N49" i="31"/>
  <c r="M49" i="31"/>
  <c r="L49" i="31"/>
  <c r="K49" i="31"/>
  <c r="M48" i="31"/>
  <c r="L48" i="31"/>
  <c r="K48" i="31"/>
  <c r="M47" i="31"/>
  <c r="L47" i="31"/>
  <c r="K47" i="31"/>
  <c r="M46" i="31"/>
  <c r="L46" i="31"/>
  <c r="K46" i="31"/>
  <c r="M45" i="31"/>
  <c r="N45" i="31" s="1"/>
  <c r="L45" i="31"/>
  <c r="K45" i="31"/>
  <c r="K44" i="31"/>
  <c r="K43" i="31"/>
  <c r="L44" i="31" s="1"/>
  <c r="L42" i="31"/>
  <c r="K42" i="31"/>
  <c r="M42" i="31" s="1"/>
  <c r="L41" i="31"/>
  <c r="K41" i="31"/>
  <c r="L43" i="31" s="1"/>
  <c r="K40" i="31"/>
  <c r="K39" i="31"/>
  <c r="K38" i="31"/>
  <c r="K37" i="31"/>
  <c r="K36" i="31"/>
  <c r="K35" i="31"/>
  <c r="L34" i="31"/>
  <c r="K34" i="31"/>
  <c r="L33" i="31"/>
  <c r="K33" i="31"/>
  <c r="K32" i="31"/>
  <c r="K31" i="31"/>
  <c r="K30" i="31"/>
  <c r="K29" i="31"/>
  <c r="K28" i="31"/>
  <c r="K27" i="31"/>
  <c r="L26" i="31"/>
  <c r="K26" i="31"/>
  <c r="L25" i="31"/>
  <c r="K25" i="31"/>
  <c r="K24" i="31"/>
  <c r="K23" i="31"/>
  <c r="K22" i="31"/>
  <c r="K21" i="31"/>
  <c r="K20" i="31"/>
  <c r="K19" i="31"/>
  <c r="L18" i="31"/>
  <c r="K18" i="31"/>
  <c r="L17" i="31"/>
  <c r="K17" i="31"/>
  <c r="K16" i="31"/>
  <c r="K15" i="31"/>
  <c r="K14" i="31"/>
  <c r="K13" i="31"/>
  <c r="K12" i="31"/>
  <c r="K11" i="31"/>
  <c r="L10" i="31"/>
  <c r="K10" i="31"/>
  <c r="L9" i="31"/>
  <c r="K9" i="31"/>
  <c r="M60" i="30"/>
  <c r="L60" i="30"/>
  <c r="K60" i="30"/>
  <c r="M59" i="30"/>
  <c r="L59" i="30"/>
  <c r="K59" i="30"/>
  <c r="M58" i="30"/>
  <c r="L58" i="30"/>
  <c r="K58" i="30"/>
  <c r="M57" i="30"/>
  <c r="N57" i="30" s="1"/>
  <c r="L57" i="30"/>
  <c r="K57" i="30"/>
  <c r="M56" i="30"/>
  <c r="L56" i="30"/>
  <c r="K56" i="30"/>
  <c r="M55" i="30"/>
  <c r="L55" i="30"/>
  <c r="K55" i="30"/>
  <c r="M54" i="30"/>
  <c r="L54" i="30"/>
  <c r="K54" i="30"/>
  <c r="N53" i="30"/>
  <c r="M53" i="30"/>
  <c r="L53" i="30"/>
  <c r="K53" i="30"/>
  <c r="M52" i="30"/>
  <c r="L52" i="30"/>
  <c r="K52" i="30"/>
  <c r="M51" i="30"/>
  <c r="L51" i="30"/>
  <c r="K51" i="30"/>
  <c r="M50" i="30"/>
  <c r="L50" i="30"/>
  <c r="K50" i="30"/>
  <c r="M49" i="30"/>
  <c r="N49" i="30" s="1"/>
  <c r="L49" i="30"/>
  <c r="K49" i="30"/>
  <c r="M48" i="30"/>
  <c r="L48" i="30"/>
  <c r="K48" i="30"/>
  <c r="M47" i="30"/>
  <c r="L47" i="30"/>
  <c r="K47" i="30"/>
  <c r="M46" i="30"/>
  <c r="L46" i="30"/>
  <c r="K46" i="30"/>
  <c r="N45" i="30"/>
  <c r="M45" i="30"/>
  <c r="L45" i="30"/>
  <c r="K45" i="30"/>
  <c r="K44" i="30"/>
  <c r="K43" i="30"/>
  <c r="K42" i="30"/>
  <c r="K41" i="30"/>
  <c r="L44" i="30" s="1"/>
  <c r="K40" i="30"/>
  <c r="K39" i="30"/>
  <c r="K38" i="30"/>
  <c r="K37" i="30"/>
  <c r="L39" i="30" s="1"/>
  <c r="K36" i="30"/>
  <c r="K35" i="30"/>
  <c r="K34" i="30"/>
  <c r="K33" i="30"/>
  <c r="L36" i="30" s="1"/>
  <c r="K32" i="30"/>
  <c r="K31" i="30"/>
  <c r="K30" i="30"/>
  <c r="K29" i="30"/>
  <c r="L31" i="30" s="1"/>
  <c r="K28" i="30"/>
  <c r="K27" i="30"/>
  <c r="K26" i="30"/>
  <c r="K25" i="30"/>
  <c r="L28" i="30" s="1"/>
  <c r="K24" i="30"/>
  <c r="K23" i="30"/>
  <c r="K22" i="30"/>
  <c r="K21" i="30"/>
  <c r="L23" i="30" s="1"/>
  <c r="K20" i="30"/>
  <c r="K19" i="30"/>
  <c r="K18" i="30"/>
  <c r="K17" i="30"/>
  <c r="L20" i="30" s="1"/>
  <c r="K16" i="30"/>
  <c r="K15" i="30"/>
  <c r="K14" i="30"/>
  <c r="K13" i="30"/>
  <c r="K12" i="30"/>
  <c r="K11" i="30"/>
  <c r="K10" i="30"/>
  <c r="K9" i="30"/>
  <c r="L12" i="30" s="1"/>
  <c r="M60" i="29"/>
  <c r="L60" i="29"/>
  <c r="K60" i="29"/>
  <c r="M59" i="29"/>
  <c r="L59" i="29"/>
  <c r="K59" i="29"/>
  <c r="M58" i="29"/>
  <c r="L58" i="29"/>
  <c r="K58" i="29"/>
  <c r="N57" i="29"/>
  <c r="M57" i="29"/>
  <c r="L57" i="29"/>
  <c r="K57" i="29"/>
  <c r="M56" i="29"/>
  <c r="L56" i="29"/>
  <c r="K56" i="29"/>
  <c r="M55" i="29"/>
  <c r="L55" i="29"/>
  <c r="K55" i="29"/>
  <c r="M54" i="29"/>
  <c r="L54" i="29"/>
  <c r="K54" i="29"/>
  <c r="M53" i="29"/>
  <c r="N53" i="29" s="1"/>
  <c r="L53" i="29"/>
  <c r="K53" i="29"/>
  <c r="M52" i="29"/>
  <c r="L52" i="29"/>
  <c r="K52" i="29"/>
  <c r="M51" i="29"/>
  <c r="L51" i="29"/>
  <c r="K51" i="29"/>
  <c r="M50" i="29"/>
  <c r="L50" i="29"/>
  <c r="K50" i="29"/>
  <c r="N49" i="29"/>
  <c r="M49" i="29"/>
  <c r="L49" i="29"/>
  <c r="K49" i="29"/>
  <c r="M48" i="29"/>
  <c r="L48" i="29"/>
  <c r="K48" i="29"/>
  <c r="M47" i="29"/>
  <c r="L47" i="29"/>
  <c r="K47" i="29"/>
  <c r="M46" i="29"/>
  <c r="L46" i="29"/>
  <c r="K46" i="29"/>
  <c r="M45" i="29"/>
  <c r="N45" i="29" s="1"/>
  <c r="L45" i="29"/>
  <c r="K45" i="29"/>
  <c r="K44" i="29"/>
  <c r="M44" i="29" s="1"/>
  <c r="K43" i="29"/>
  <c r="K42" i="29"/>
  <c r="K41" i="29"/>
  <c r="L44" i="29" s="1"/>
  <c r="K40" i="29"/>
  <c r="K39" i="29"/>
  <c r="K38" i="29"/>
  <c r="K37" i="29"/>
  <c r="L40" i="29" s="1"/>
  <c r="K36" i="29"/>
  <c r="K35" i="29"/>
  <c r="K34" i="29"/>
  <c r="K33" i="29"/>
  <c r="L35" i="29" s="1"/>
  <c r="K32" i="29"/>
  <c r="K31" i="29"/>
  <c r="K30" i="29"/>
  <c r="K29" i="29"/>
  <c r="L32" i="29" s="1"/>
  <c r="K28" i="29"/>
  <c r="K27" i="29"/>
  <c r="K26" i="29"/>
  <c r="K25" i="29"/>
  <c r="L27" i="29" s="1"/>
  <c r="K24" i="29"/>
  <c r="K23" i="29"/>
  <c r="K22" i="29"/>
  <c r="K21" i="29"/>
  <c r="L24" i="29" s="1"/>
  <c r="K20" i="29"/>
  <c r="K19" i="29"/>
  <c r="K18" i="29"/>
  <c r="K17" i="29"/>
  <c r="L19" i="29" s="1"/>
  <c r="K16" i="29"/>
  <c r="K15" i="29"/>
  <c r="K14" i="29"/>
  <c r="K13" i="29"/>
  <c r="L16" i="29" s="1"/>
  <c r="M16" i="29" s="1"/>
  <c r="K12" i="29"/>
  <c r="K11" i="29"/>
  <c r="K10" i="29"/>
  <c r="K9" i="29"/>
  <c r="L11" i="29" s="1"/>
  <c r="M52" i="37" l="1"/>
  <c r="N27" i="35"/>
  <c r="N21" i="35"/>
  <c r="N15" i="35"/>
  <c r="N33" i="35"/>
  <c r="L55" i="35"/>
  <c r="L54" i="35"/>
  <c r="M9" i="35"/>
  <c r="N24" i="34"/>
  <c r="N12" i="34"/>
  <c r="N30" i="34"/>
  <c r="N18" i="34"/>
  <c r="N33" i="34"/>
  <c r="N21" i="34"/>
  <c r="M48" i="34"/>
  <c r="M49" i="34" s="1"/>
  <c r="N9" i="34"/>
  <c r="M10" i="33"/>
  <c r="L13" i="33"/>
  <c r="M16" i="33"/>
  <c r="L19" i="33"/>
  <c r="M22" i="33"/>
  <c r="L25" i="33"/>
  <c r="M28" i="33"/>
  <c r="L31" i="33"/>
  <c r="M34" i="33"/>
  <c r="L37" i="33"/>
  <c r="M13" i="33"/>
  <c r="M19" i="33"/>
  <c r="M25" i="33"/>
  <c r="M31" i="33"/>
  <c r="M37" i="33"/>
  <c r="M41" i="33"/>
  <c r="L11" i="33"/>
  <c r="M11" i="33" s="1"/>
  <c r="L14" i="33"/>
  <c r="M14" i="33" s="1"/>
  <c r="L17" i="33"/>
  <c r="M17" i="33" s="1"/>
  <c r="L23" i="33"/>
  <c r="M23" i="33" s="1"/>
  <c r="L26" i="33"/>
  <c r="M26" i="33" s="1"/>
  <c r="L29" i="33"/>
  <c r="M29" i="33" s="1"/>
  <c r="L32" i="33"/>
  <c r="M32" i="33" s="1"/>
  <c r="L35" i="33"/>
  <c r="M35" i="33" s="1"/>
  <c r="L38" i="33"/>
  <c r="M38" i="33" s="1"/>
  <c r="L41" i="33"/>
  <c r="L9" i="33"/>
  <c r="L12" i="33"/>
  <c r="M12" i="33" s="1"/>
  <c r="L15" i="33"/>
  <c r="M15" i="33" s="1"/>
  <c r="L18" i="33"/>
  <c r="M18" i="33" s="1"/>
  <c r="N18" i="33" s="1"/>
  <c r="L21" i="33"/>
  <c r="M21" i="33" s="1"/>
  <c r="L24" i="33"/>
  <c r="M24" i="33" s="1"/>
  <c r="L27" i="33"/>
  <c r="M27" i="33" s="1"/>
  <c r="L30" i="33"/>
  <c r="M30" i="33" s="1"/>
  <c r="N30" i="33" s="1"/>
  <c r="L33" i="33"/>
  <c r="M33" i="33" s="1"/>
  <c r="L36" i="33"/>
  <c r="M36" i="33" s="1"/>
  <c r="L39" i="33"/>
  <c r="M39" i="33" s="1"/>
  <c r="N39" i="33" s="1"/>
  <c r="M23" i="32"/>
  <c r="L10" i="32"/>
  <c r="M10" i="32" s="1"/>
  <c r="M13" i="32"/>
  <c r="L16" i="32"/>
  <c r="M19" i="32"/>
  <c r="L22" i="32"/>
  <c r="M22" i="32" s="1"/>
  <c r="M25" i="32"/>
  <c r="L28" i="32"/>
  <c r="M28" i="32" s="1"/>
  <c r="M31" i="32"/>
  <c r="L34" i="32"/>
  <c r="M34" i="32" s="1"/>
  <c r="M37" i="32"/>
  <c r="L40" i="32"/>
  <c r="M40" i="32" s="1"/>
  <c r="M16" i="32"/>
  <c r="M26" i="32"/>
  <c r="M38" i="32"/>
  <c r="L11" i="32"/>
  <c r="M11" i="32" s="1"/>
  <c r="L14" i="32"/>
  <c r="M14" i="32" s="1"/>
  <c r="L17" i="32"/>
  <c r="M17" i="32" s="1"/>
  <c r="L20" i="32"/>
  <c r="M20" i="32" s="1"/>
  <c r="L26" i="32"/>
  <c r="L29" i="32"/>
  <c r="M29" i="32" s="1"/>
  <c r="L32" i="32"/>
  <c r="M32" i="32" s="1"/>
  <c r="L35" i="32"/>
  <c r="M35" i="32" s="1"/>
  <c r="L38" i="32"/>
  <c r="L41" i="32"/>
  <c r="M41" i="32" s="1"/>
  <c r="L9" i="32"/>
  <c r="L12" i="32"/>
  <c r="M12" i="32" s="1"/>
  <c r="N12" i="32" s="1"/>
  <c r="L15" i="32"/>
  <c r="M15" i="32" s="1"/>
  <c r="L18" i="32"/>
  <c r="M18" i="32" s="1"/>
  <c r="L21" i="32"/>
  <c r="M21" i="32" s="1"/>
  <c r="L24" i="32"/>
  <c r="M24" i="32" s="1"/>
  <c r="N24" i="32" s="1"/>
  <c r="L27" i="32"/>
  <c r="M27" i="32" s="1"/>
  <c r="L30" i="32"/>
  <c r="M30" i="32" s="1"/>
  <c r="L33" i="32"/>
  <c r="M33" i="32" s="1"/>
  <c r="L36" i="32"/>
  <c r="M36" i="32" s="1"/>
  <c r="N36" i="32" s="1"/>
  <c r="L39" i="32"/>
  <c r="M39" i="32" s="1"/>
  <c r="L11" i="31"/>
  <c r="M11" i="31" s="1"/>
  <c r="M10" i="31"/>
  <c r="L12" i="31"/>
  <c r="L16" i="31"/>
  <c r="L19" i="31"/>
  <c r="M19" i="31" s="1"/>
  <c r="M18" i="31"/>
  <c r="L20" i="31"/>
  <c r="L24" i="31"/>
  <c r="L27" i="31"/>
  <c r="M27" i="31" s="1"/>
  <c r="M26" i="31"/>
  <c r="L28" i="31"/>
  <c r="L32" i="31"/>
  <c r="L35" i="31"/>
  <c r="M35" i="31" s="1"/>
  <c r="M34" i="31"/>
  <c r="L36" i="31"/>
  <c r="L40" i="31"/>
  <c r="M12" i="31"/>
  <c r="M16" i="31"/>
  <c r="M20" i="31"/>
  <c r="M24" i="31"/>
  <c r="M28" i="31"/>
  <c r="M32" i="31"/>
  <c r="M36" i="31"/>
  <c r="M40" i="31"/>
  <c r="M44" i="31"/>
  <c r="L15" i="31"/>
  <c r="M15" i="31" s="1"/>
  <c r="L23" i="31"/>
  <c r="M23" i="31" s="1"/>
  <c r="L31" i="31"/>
  <c r="M31" i="31" s="1"/>
  <c r="L39" i="31"/>
  <c r="M39" i="31" s="1"/>
  <c r="M43" i="31"/>
  <c r="M9" i="31"/>
  <c r="L13" i="31"/>
  <c r="L14" i="31"/>
  <c r="M14" i="31" s="1"/>
  <c r="M17" i="31"/>
  <c r="L21" i="31"/>
  <c r="M21" i="31" s="1"/>
  <c r="L22" i="31"/>
  <c r="M22" i="31" s="1"/>
  <c r="M25" i="31"/>
  <c r="L29" i="31"/>
  <c r="M29" i="31" s="1"/>
  <c r="L30" i="31"/>
  <c r="M30" i="31" s="1"/>
  <c r="M33" i="31"/>
  <c r="L37" i="31"/>
  <c r="M37" i="31" s="1"/>
  <c r="L38" i="31"/>
  <c r="M38" i="31" s="1"/>
  <c r="M41" i="31"/>
  <c r="L15" i="30"/>
  <c r="L16" i="30"/>
  <c r="M16" i="30" s="1"/>
  <c r="L24" i="30"/>
  <c r="M24" i="30" s="1"/>
  <c r="L32" i="30"/>
  <c r="L40" i="30"/>
  <c r="M12" i="30"/>
  <c r="L13" i="30"/>
  <c r="L14" i="30"/>
  <c r="M14" i="30" s="1"/>
  <c r="M20" i="30"/>
  <c r="L21" i="30"/>
  <c r="L22" i="30"/>
  <c r="M22" i="30" s="1"/>
  <c r="M28" i="30"/>
  <c r="L29" i="30"/>
  <c r="L30" i="30"/>
  <c r="M30" i="30" s="1"/>
  <c r="M32" i="30"/>
  <c r="M36" i="30"/>
  <c r="L37" i="30"/>
  <c r="L38" i="30"/>
  <c r="M38" i="30" s="1"/>
  <c r="M40" i="30"/>
  <c r="M44" i="30"/>
  <c r="L11" i="30"/>
  <c r="M11" i="30" s="1"/>
  <c r="M15" i="30"/>
  <c r="L19" i="30"/>
  <c r="M19" i="30" s="1"/>
  <c r="M23" i="30"/>
  <c r="L27" i="30"/>
  <c r="M27" i="30" s="1"/>
  <c r="M31" i="30"/>
  <c r="L35" i="30"/>
  <c r="M35" i="30" s="1"/>
  <c r="M39" i="30"/>
  <c r="L43" i="30"/>
  <c r="M43" i="30" s="1"/>
  <c r="L9" i="30"/>
  <c r="L10" i="30"/>
  <c r="M10" i="30" s="1"/>
  <c r="M13" i="30"/>
  <c r="L17" i="30"/>
  <c r="M17" i="30" s="1"/>
  <c r="L18" i="30"/>
  <c r="M18" i="30" s="1"/>
  <c r="M21" i="30"/>
  <c r="L25" i="30"/>
  <c r="M25" i="30" s="1"/>
  <c r="L26" i="30"/>
  <c r="M26" i="30" s="1"/>
  <c r="M29" i="30"/>
  <c r="L33" i="30"/>
  <c r="M33" i="30" s="1"/>
  <c r="L34" i="30"/>
  <c r="M34" i="30" s="1"/>
  <c r="M37" i="30"/>
  <c r="L41" i="30"/>
  <c r="M41" i="30" s="1"/>
  <c r="L42" i="30"/>
  <c r="M42" i="30" s="1"/>
  <c r="M42" i="29"/>
  <c r="M10" i="29"/>
  <c r="L12" i="29"/>
  <c r="M18" i="29"/>
  <c r="L20" i="29"/>
  <c r="M26" i="29"/>
  <c r="L28" i="29"/>
  <c r="M34" i="29"/>
  <c r="L36" i="29"/>
  <c r="L43" i="29"/>
  <c r="M43" i="29" s="1"/>
  <c r="L9" i="29"/>
  <c r="M9" i="29" s="1"/>
  <c r="L10" i="29"/>
  <c r="L17" i="29"/>
  <c r="L18" i="29"/>
  <c r="L25" i="29"/>
  <c r="M25" i="29" s="1"/>
  <c r="N25" i="29" s="1"/>
  <c r="L26" i="29"/>
  <c r="L33" i="29"/>
  <c r="L34" i="29"/>
  <c r="L41" i="29"/>
  <c r="M41" i="29" s="1"/>
  <c r="N41" i="29" s="1"/>
  <c r="L42" i="29"/>
  <c r="M12" i="29"/>
  <c r="M20" i="29"/>
  <c r="M24" i="29"/>
  <c r="M28" i="29"/>
  <c r="M32" i="29"/>
  <c r="M36" i="29"/>
  <c r="M40" i="29"/>
  <c r="M11" i="29"/>
  <c r="L15" i="29"/>
  <c r="M15" i="29" s="1"/>
  <c r="M19" i="29"/>
  <c r="L23" i="29"/>
  <c r="M23" i="29" s="1"/>
  <c r="M27" i="29"/>
  <c r="L31" i="29"/>
  <c r="M31" i="29" s="1"/>
  <c r="M35" i="29"/>
  <c r="L39" i="29"/>
  <c r="M39" i="29" s="1"/>
  <c r="L13" i="29"/>
  <c r="M13" i="29" s="1"/>
  <c r="L14" i="29"/>
  <c r="M14" i="29" s="1"/>
  <c r="M17" i="29"/>
  <c r="L21" i="29"/>
  <c r="M21" i="29" s="1"/>
  <c r="L22" i="29"/>
  <c r="M22" i="29" s="1"/>
  <c r="L29" i="29"/>
  <c r="M29" i="29" s="1"/>
  <c r="L30" i="29"/>
  <c r="M30" i="29" s="1"/>
  <c r="M33" i="29"/>
  <c r="L37" i="29"/>
  <c r="M37" i="29" s="1"/>
  <c r="L38" i="29"/>
  <c r="M38" i="29" s="1"/>
  <c r="M47" i="26"/>
  <c r="L47" i="26"/>
  <c r="K47" i="26"/>
  <c r="M46" i="26"/>
  <c r="L46" i="26"/>
  <c r="K46" i="26"/>
  <c r="N45" i="26"/>
  <c r="M45" i="26"/>
  <c r="L45" i="26"/>
  <c r="K45" i="26"/>
  <c r="M44" i="26"/>
  <c r="L44" i="26"/>
  <c r="K44" i="26"/>
  <c r="M43" i="26"/>
  <c r="L43" i="26"/>
  <c r="K43" i="26"/>
  <c r="N42" i="26"/>
  <c r="M42" i="26"/>
  <c r="L42" i="26"/>
  <c r="K42" i="26"/>
  <c r="M41" i="26"/>
  <c r="L41" i="26"/>
  <c r="K41" i="26"/>
  <c r="M40" i="26"/>
  <c r="L40" i="26"/>
  <c r="K40" i="26"/>
  <c r="N39" i="26"/>
  <c r="M39" i="26"/>
  <c r="L39" i="26"/>
  <c r="K39" i="26"/>
  <c r="K38" i="26"/>
  <c r="L37" i="26"/>
  <c r="K37" i="26"/>
  <c r="L36" i="26"/>
  <c r="K36" i="26"/>
  <c r="L38" i="26" s="1"/>
  <c r="K35" i="26"/>
  <c r="K34" i="26"/>
  <c r="K33" i="26"/>
  <c r="L35" i="26" s="1"/>
  <c r="L32" i="26"/>
  <c r="K32" i="26"/>
  <c r="M32" i="26" s="1"/>
  <c r="L31" i="26"/>
  <c r="K31" i="26"/>
  <c r="L30" i="26"/>
  <c r="K30" i="26"/>
  <c r="K29" i="26"/>
  <c r="K28" i="26"/>
  <c r="K27" i="26"/>
  <c r="L29" i="26" s="1"/>
  <c r="K26" i="26"/>
  <c r="L25" i="26"/>
  <c r="K25" i="26"/>
  <c r="L24" i="26"/>
  <c r="K24" i="26"/>
  <c r="L26" i="26" s="1"/>
  <c r="K23" i="26"/>
  <c r="K22" i="26"/>
  <c r="K21" i="26"/>
  <c r="L23" i="26" s="1"/>
  <c r="K20" i="26"/>
  <c r="L19" i="26"/>
  <c r="K19" i="26"/>
  <c r="L18" i="26"/>
  <c r="K18" i="26"/>
  <c r="L20" i="26" s="1"/>
  <c r="K17" i="26"/>
  <c r="K16" i="26"/>
  <c r="K15" i="26"/>
  <c r="L17" i="26" s="1"/>
  <c r="K14" i="26"/>
  <c r="L13" i="26"/>
  <c r="K13" i="26"/>
  <c r="L12" i="26"/>
  <c r="K12" i="26"/>
  <c r="L14" i="26" s="1"/>
  <c r="K11" i="26"/>
  <c r="K10" i="26"/>
  <c r="K9" i="26"/>
  <c r="L11" i="26" s="1"/>
  <c r="M47" i="25"/>
  <c r="L47" i="25"/>
  <c r="K47" i="25"/>
  <c r="M46" i="25"/>
  <c r="L46" i="25"/>
  <c r="K46" i="25"/>
  <c r="N45" i="25"/>
  <c r="M45" i="25"/>
  <c r="L45" i="25"/>
  <c r="K45" i="25"/>
  <c r="M44" i="25"/>
  <c r="L44" i="25"/>
  <c r="K44" i="25"/>
  <c r="M43" i="25"/>
  <c r="L43" i="25"/>
  <c r="K43" i="25"/>
  <c r="N42" i="25"/>
  <c r="M42" i="25"/>
  <c r="L42" i="25"/>
  <c r="K42" i="25"/>
  <c r="M41" i="25"/>
  <c r="L41" i="25"/>
  <c r="K41" i="25"/>
  <c r="M40" i="25"/>
  <c r="L40" i="25"/>
  <c r="K40" i="25"/>
  <c r="N39" i="25"/>
  <c r="M39" i="25"/>
  <c r="L39" i="25"/>
  <c r="K39" i="25"/>
  <c r="K38" i="25"/>
  <c r="K37" i="25"/>
  <c r="K36" i="25"/>
  <c r="L37" i="25" s="1"/>
  <c r="K35" i="25"/>
  <c r="L34" i="25"/>
  <c r="K34" i="25"/>
  <c r="L33" i="25"/>
  <c r="K33" i="25"/>
  <c r="L35" i="25" s="1"/>
  <c r="K32" i="25"/>
  <c r="K31" i="25"/>
  <c r="K30" i="25"/>
  <c r="K29" i="25"/>
  <c r="L28" i="25"/>
  <c r="K28" i="25"/>
  <c r="L27" i="25"/>
  <c r="K27" i="25"/>
  <c r="L29" i="25" s="1"/>
  <c r="K26" i="25"/>
  <c r="K25" i="25"/>
  <c r="K24" i="25"/>
  <c r="L26" i="25" s="1"/>
  <c r="K23" i="25"/>
  <c r="L22" i="25"/>
  <c r="K22" i="25"/>
  <c r="L21" i="25"/>
  <c r="K21" i="25"/>
  <c r="L23" i="25" s="1"/>
  <c r="K20" i="25"/>
  <c r="K19" i="25"/>
  <c r="K18" i="25"/>
  <c r="L20" i="25" s="1"/>
  <c r="K17" i="25"/>
  <c r="L16" i="25"/>
  <c r="K16" i="25"/>
  <c r="L15" i="25"/>
  <c r="K15" i="25"/>
  <c r="L17" i="25" s="1"/>
  <c r="K14" i="25"/>
  <c r="K13" i="25"/>
  <c r="K12" i="25"/>
  <c r="L14" i="25" s="1"/>
  <c r="K11" i="25"/>
  <c r="L10" i="25"/>
  <c r="K10" i="25"/>
  <c r="L9" i="25"/>
  <c r="K9" i="25"/>
  <c r="L11" i="25" s="1"/>
  <c r="M60" i="24"/>
  <c r="L60" i="24"/>
  <c r="K60" i="24"/>
  <c r="M59" i="24"/>
  <c r="L59" i="24"/>
  <c r="K59" i="24"/>
  <c r="M58" i="24"/>
  <c r="L58" i="24"/>
  <c r="K58" i="24"/>
  <c r="M57" i="24"/>
  <c r="N57" i="24" s="1"/>
  <c r="L57" i="24"/>
  <c r="K57" i="24"/>
  <c r="M56" i="24"/>
  <c r="L56" i="24"/>
  <c r="K56" i="24"/>
  <c r="M55" i="24"/>
  <c r="L55" i="24"/>
  <c r="K55" i="24"/>
  <c r="M54" i="24"/>
  <c r="L54" i="24"/>
  <c r="K54" i="24"/>
  <c r="N53" i="24"/>
  <c r="M53" i="24"/>
  <c r="L53" i="24"/>
  <c r="K53" i="24"/>
  <c r="M52" i="24"/>
  <c r="L52" i="24"/>
  <c r="K52" i="24"/>
  <c r="M51" i="24"/>
  <c r="L51" i="24"/>
  <c r="K51" i="24"/>
  <c r="M50" i="24"/>
  <c r="L50" i="24"/>
  <c r="K50" i="24"/>
  <c r="M49" i="24"/>
  <c r="N49" i="24" s="1"/>
  <c r="L49" i="24"/>
  <c r="K49" i="24"/>
  <c r="M48" i="24"/>
  <c r="L48" i="24"/>
  <c r="K48" i="24"/>
  <c r="M47" i="24"/>
  <c r="L47" i="24"/>
  <c r="K47" i="24"/>
  <c r="M46" i="24"/>
  <c r="L46" i="24"/>
  <c r="K46" i="24"/>
  <c r="N45" i="24"/>
  <c r="M45" i="24"/>
  <c r="L45" i="24"/>
  <c r="K45" i="24"/>
  <c r="K44" i="24"/>
  <c r="M44" i="24" s="1"/>
  <c r="K43" i="24"/>
  <c r="K42" i="24"/>
  <c r="K41" i="24"/>
  <c r="L44" i="24" s="1"/>
  <c r="K40" i="24"/>
  <c r="K39" i="24"/>
  <c r="L38" i="24"/>
  <c r="K38" i="24"/>
  <c r="L37" i="24"/>
  <c r="K37" i="24"/>
  <c r="K36" i="24"/>
  <c r="K35" i="24"/>
  <c r="K34" i="24"/>
  <c r="K33" i="24"/>
  <c r="K32" i="24"/>
  <c r="K31" i="24"/>
  <c r="L30" i="24"/>
  <c r="K30" i="24"/>
  <c r="L29" i="24"/>
  <c r="K29" i="24"/>
  <c r="K28" i="24"/>
  <c r="K27" i="24"/>
  <c r="K26" i="24"/>
  <c r="K25" i="24"/>
  <c r="K24" i="24"/>
  <c r="K23" i="24"/>
  <c r="L22" i="24"/>
  <c r="K22" i="24"/>
  <c r="L21" i="24"/>
  <c r="K21" i="24"/>
  <c r="K20" i="24"/>
  <c r="K19" i="24"/>
  <c r="K18" i="24"/>
  <c r="K17" i="24"/>
  <c r="K16" i="24"/>
  <c r="K15" i="24"/>
  <c r="L14" i="24"/>
  <c r="K14" i="24"/>
  <c r="L13" i="24"/>
  <c r="K13" i="24"/>
  <c r="K12" i="24"/>
  <c r="K11" i="24"/>
  <c r="K10" i="24"/>
  <c r="K9" i="24"/>
  <c r="M60" i="23"/>
  <c r="L60" i="23"/>
  <c r="K60" i="23"/>
  <c r="M59" i="23"/>
  <c r="L59" i="23"/>
  <c r="K59" i="23"/>
  <c r="M58" i="23"/>
  <c r="L58" i="23"/>
  <c r="K58" i="23"/>
  <c r="N57" i="23"/>
  <c r="M57" i="23"/>
  <c r="L57" i="23"/>
  <c r="K57" i="23"/>
  <c r="M56" i="23"/>
  <c r="L56" i="23"/>
  <c r="K56" i="23"/>
  <c r="M55" i="23"/>
  <c r="L55" i="23"/>
  <c r="K55" i="23"/>
  <c r="M54" i="23"/>
  <c r="L54" i="23"/>
  <c r="K54" i="23"/>
  <c r="M53" i="23"/>
  <c r="N53" i="23" s="1"/>
  <c r="L53" i="23"/>
  <c r="K53" i="23"/>
  <c r="M52" i="23"/>
  <c r="L52" i="23"/>
  <c r="K52" i="23"/>
  <c r="M51" i="23"/>
  <c r="L51" i="23"/>
  <c r="K51" i="23"/>
  <c r="M50" i="23"/>
  <c r="L50" i="23"/>
  <c r="K50" i="23"/>
  <c r="N49" i="23"/>
  <c r="M49" i="23"/>
  <c r="L49" i="23"/>
  <c r="K49" i="23"/>
  <c r="M48" i="23"/>
  <c r="L48" i="23"/>
  <c r="K48" i="23"/>
  <c r="M47" i="23"/>
  <c r="L47" i="23"/>
  <c r="K47" i="23"/>
  <c r="M46" i="23"/>
  <c r="L46" i="23"/>
  <c r="K46" i="23"/>
  <c r="M45" i="23"/>
  <c r="N45" i="23" s="1"/>
  <c r="L45" i="23"/>
  <c r="K45" i="23"/>
  <c r="K44" i="23"/>
  <c r="K43" i="23"/>
  <c r="K42" i="23"/>
  <c r="K41" i="23"/>
  <c r="L43" i="23" s="1"/>
  <c r="K40" i="23"/>
  <c r="K39" i="23"/>
  <c r="K38" i="23"/>
  <c r="K37" i="23"/>
  <c r="L40" i="23" s="1"/>
  <c r="K36" i="23"/>
  <c r="K35" i="23"/>
  <c r="K34" i="23"/>
  <c r="K33" i="23"/>
  <c r="L35" i="23" s="1"/>
  <c r="K32" i="23"/>
  <c r="K31" i="23"/>
  <c r="K30" i="23"/>
  <c r="K29" i="23"/>
  <c r="L32" i="23" s="1"/>
  <c r="K28" i="23"/>
  <c r="K27" i="23"/>
  <c r="K26" i="23"/>
  <c r="K25" i="23"/>
  <c r="L27" i="23" s="1"/>
  <c r="K24" i="23"/>
  <c r="K23" i="23"/>
  <c r="K22" i="23"/>
  <c r="K21" i="23"/>
  <c r="L24" i="23" s="1"/>
  <c r="K20" i="23"/>
  <c r="K19" i="23"/>
  <c r="K18" i="23"/>
  <c r="K17" i="23"/>
  <c r="L19" i="23" s="1"/>
  <c r="K16" i="23"/>
  <c r="K15" i="23"/>
  <c r="K14" i="23"/>
  <c r="K13" i="23"/>
  <c r="L16" i="23" s="1"/>
  <c r="K12" i="23"/>
  <c r="K11" i="23"/>
  <c r="K10" i="23"/>
  <c r="K9" i="23"/>
  <c r="L11" i="23" s="1"/>
  <c r="M60" i="22"/>
  <c r="L60" i="22"/>
  <c r="K60" i="22"/>
  <c r="M59" i="22"/>
  <c r="L59" i="22"/>
  <c r="K59" i="22"/>
  <c r="M58" i="22"/>
  <c r="L58" i="22"/>
  <c r="K58" i="22"/>
  <c r="N57" i="22"/>
  <c r="M57" i="22"/>
  <c r="L57" i="22"/>
  <c r="K57" i="22"/>
  <c r="M56" i="22"/>
  <c r="L56" i="22"/>
  <c r="K56" i="22"/>
  <c r="M55" i="22"/>
  <c r="L55" i="22"/>
  <c r="K55" i="22"/>
  <c r="M54" i="22"/>
  <c r="L54" i="22"/>
  <c r="K54" i="22"/>
  <c r="M53" i="22"/>
  <c r="N53" i="22" s="1"/>
  <c r="L53" i="22"/>
  <c r="K53" i="22"/>
  <c r="K52" i="22"/>
  <c r="M52" i="22" s="1"/>
  <c r="K51" i="22"/>
  <c r="L52" i="22" s="1"/>
  <c r="L50" i="22"/>
  <c r="K50" i="22"/>
  <c r="M50" i="22" s="1"/>
  <c r="L49" i="22"/>
  <c r="K49" i="22"/>
  <c r="L51" i="22" s="1"/>
  <c r="K48" i="22"/>
  <c r="M48" i="22" s="1"/>
  <c r="K47" i="22"/>
  <c r="K46" i="22"/>
  <c r="K45" i="22"/>
  <c r="L48" i="22" s="1"/>
  <c r="K44" i="22"/>
  <c r="K43" i="22"/>
  <c r="L42" i="22"/>
  <c r="K42" i="22"/>
  <c r="L41" i="22"/>
  <c r="K41" i="22"/>
  <c r="K40" i="22"/>
  <c r="K39" i="22"/>
  <c r="K38" i="22"/>
  <c r="K37" i="22"/>
  <c r="K36" i="22"/>
  <c r="K35" i="22"/>
  <c r="L34" i="22"/>
  <c r="K34" i="22"/>
  <c r="L33" i="22"/>
  <c r="K33" i="22"/>
  <c r="K32" i="22"/>
  <c r="K31" i="22"/>
  <c r="K30" i="22"/>
  <c r="K29" i="22"/>
  <c r="K28" i="22"/>
  <c r="K27" i="22"/>
  <c r="L26" i="22"/>
  <c r="K26" i="22"/>
  <c r="L25" i="22"/>
  <c r="K25" i="22"/>
  <c r="K24" i="22"/>
  <c r="K23" i="22"/>
  <c r="K22" i="22"/>
  <c r="K21" i="22"/>
  <c r="K20" i="22"/>
  <c r="K19" i="22"/>
  <c r="K18" i="22"/>
  <c r="K17" i="22"/>
  <c r="L17" i="22" s="1"/>
  <c r="K16" i="22"/>
  <c r="K15" i="22"/>
  <c r="K14" i="22"/>
  <c r="L15" i="22" s="1"/>
  <c r="K13" i="22"/>
  <c r="K12" i="22"/>
  <c r="K11" i="22"/>
  <c r="K10" i="22"/>
  <c r="K9" i="22"/>
  <c r="L11" i="22" s="1"/>
  <c r="M11" i="22" s="1"/>
  <c r="L60" i="21"/>
  <c r="L59" i="21"/>
  <c r="L58" i="21"/>
  <c r="L57" i="21"/>
  <c r="L56" i="21"/>
  <c r="L55" i="21"/>
  <c r="L54" i="21"/>
  <c r="L53" i="21"/>
  <c r="M53" i="21"/>
  <c r="M54" i="21"/>
  <c r="M55" i="21"/>
  <c r="M56" i="21"/>
  <c r="M57" i="21"/>
  <c r="M58" i="21"/>
  <c r="M59" i="21"/>
  <c r="M60" i="21"/>
  <c r="K10" i="21"/>
  <c r="K11" i="21"/>
  <c r="K12" i="21"/>
  <c r="K13" i="21"/>
  <c r="K14" i="21"/>
  <c r="K15" i="21"/>
  <c r="K16" i="21"/>
  <c r="K17" i="21"/>
  <c r="K18" i="21"/>
  <c r="K19" i="21"/>
  <c r="K20" i="21"/>
  <c r="K21" i="21"/>
  <c r="K22" i="21"/>
  <c r="K23" i="21"/>
  <c r="K24" i="21"/>
  <c r="K25" i="21"/>
  <c r="K26" i="21"/>
  <c r="K27" i="21"/>
  <c r="K28" i="21"/>
  <c r="K29" i="21"/>
  <c r="K30" i="21"/>
  <c r="K31" i="21"/>
  <c r="K32" i="21"/>
  <c r="K33" i="21"/>
  <c r="K34" i="21"/>
  <c r="K35" i="21"/>
  <c r="K36" i="21"/>
  <c r="K37" i="21"/>
  <c r="K38" i="21"/>
  <c r="K39" i="21"/>
  <c r="K40" i="21"/>
  <c r="K41" i="21"/>
  <c r="K42" i="21"/>
  <c r="K43" i="21"/>
  <c r="K44" i="21"/>
  <c r="K45" i="21"/>
  <c r="K46" i="21"/>
  <c r="K47" i="21"/>
  <c r="K48" i="21"/>
  <c r="K49" i="21"/>
  <c r="K50" i="21"/>
  <c r="K51" i="21"/>
  <c r="K52" i="21"/>
  <c r="K53" i="21"/>
  <c r="K54" i="21"/>
  <c r="K55" i="21"/>
  <c r="K56" i="21"/>
  <c r="K57" i="21"/>
  <c r="K58" i="21"/>
  <c r="K59" i="21"/>
  <c r="K60" i="21"/>
  <c r="K9" i="21"/>
  <c r="M47" i="20"/>
  <c r="L47" i="20"/>
  <c r="K47" i="20"/>
  <c r="M46" i="20"/>
  <c r="L46" i="20"/>
  <c r="K46" i="20"/>
  <c r="M45" i="20"/>
  <c r="N45" i="20" s="1"/>
  <c r="L45" i="20"/>
  <c r="K45" i="20"/>
  <c r="M44" i="20"/>
  <c r="L44" i="20"/>
  <c r="K44" i="20"/>
  <c r="M43" i="20"/>
  <c r="L43" i="20"/>
  <c r="K43" i="20"/>
  <c r="M42" i="20"/>
  <c r="N42" i="20" s="1"/>
  <c r="L42" i="20"/>
  <c r="K42" i="20"/>
  <c r="M41" i="20"/>
  <c r="L41" i="20"/>
  <c r="K41" i="20"/>
  <c r="M40" i="20"/>
  <c r="L40" i="20"/>
  <c r="K40" i="20"/>
  <c r="M39" i="20"/>
  <c r="N39" i="20" s="1"/>
  <c r="L39" i="20"/>
  <c r="K39" i="20"/>
  <c r="K38" i="20"/>
  <c r="K37" i="20"/>
  <c r="K36" i="20"/>
  <c r="K35" i="20"/>
  <c r="K34" i="20"/>
  <c r="K33" i="20"/>
  <c r="L34" i="20" s="1"/>
  <c r="K32" i="20"/>
  <c r="K31" i="20"/>
  <c r="K30" i="20"/>
  <c r="K29" i="20"/>
  <c r="K28" i="20"/>
  <c r="K27" i="20"/>
  <c r="L28" i="20" s="1"/>
  <c r="K26" i="20"/>
  <c r="K25" i="20"/>
  <c r="K24" i="20"/>
  <c r="K23" i="20"/>
  <c r="K22" i="20"/>
  <c r="K21" i="20"/>
  <c r="L22" i="20" s="1"/>
  <c r="K20" i="20"/>
  <c r="K19" i="20"/>
  <c r="K18" i="20"/>
  <c r="K17" i="20"/>
  <c r="K16" i="20"/>
  <c r="K15" i="20"/>
  <c r="L16" i="20" s="1"/>
  <c r="K14" i="20"/>
  <c r="K13" i="20"/>
  <c r="K12" i="20"/>
  <c r="K11" i="20"/>
  <c r="K10" i="20"/>
  <c r="K9" i="20"/>
  <c r="L10" i="20" s="1"/>
  <c r="M47" i="19"/>
  <c r="L47" i="19"/>
  <c r="K47" i="19"/>
  <c r="M46" i="19"/>
  <c r="L46" i="19"/>
  <c r="K46" i="19"/>
  <c r="M45" i="19"/>
  <c r="N45" i="19" s="1"/>
  <c r="L45" i="19"/>
  <c r="K45" i="19"/>
  <c r="M44" i="19"/>
  <c r="L44" i="19"/>
  <c r="K44" i="19"/>
  <c r="M43" i="19"/>
  <c r="L43" i="19"/>
  <c r="K43" i="19"/>
  <c r="M42" i="19"/>
  <c r="N42" i="19" s="1"/>
  <c r="L42" i="19"/>
  <c r="K42" i="19"/>
  <c r="M41" i="19"/>
  <c r="L41" i="19"/>
  <c r="K41" i="19"/>
  <c r="M40" i="19"/>
  <c r="L40" i="19"/>
  <c r="K40" i="19"/>
  <c r="M39" i="19"/>
  <c r="N39" i="19" s="1"/>
  <c r="L39" i="19"/>
  <c r="K39" i="19"/>
  <c r="K38" i="19"/>
  <c r="K37" i="19"/>
  <c r="K36" i="19"/>
  <c r="L38" i="19" s="1"/>
  <c r="K35" i="19"/>
  <c r="M35" i="19" s="1"/>
  <c r="K34" i="19"/>
  <c r="L35" i="19" s="1"/>
  <c r="L33" i="19"/>
  <c r="K33" i="19"/>
  <c r="L34" i="19" s="1"/>
  <c r="K32" i="19"/>
  <c r="K31" i="19"/>
  <c r="K30" i="19"/>
  <c r="L31" i="19" s="1"/>
  <c r="K29" i="19"/>
  <c r="K28" i="19"/>
  <c r="K27" i="19"/>
  <c r="K26" i="19"/>
  <c r="K25" i="19"/>
  <c r="K24" i="19"/>
  <c r="L25" i="19" s="1"/>
  <c r="K23" i="19"/>
  <c r="K22" i="19"/>
  <c r="K21" i="19"/>
  <c r="K20" i="19"/>
  <c r="K19" i="19"/>
  <c r="K18" i="19"/>
  <c r="L19" i="19" s="1"/>
  <c r="K17" i="19"/>
  <c r="K16" i="19"/>
  <c r="K15" i="19"/>
  <c r="K14" i="19"/>
  <c r="K13" i="19"/>
  <c r="K12" i="19"/>
  <c r="L13" i="19" s="1"/>
  <c r="K11" i="19"/>
  <c r="K10" i="19"/>
  <c r="K9" i="19"/>
  <c r="N18" i="32" l="1"/>
  <c r="N9" i="35"/>
  <c r="N48" i="35" s="1"/>
  <c r="M48" i="35"/>
  <c r="M49" i="35" s="1"/>
  <c r="M52" i="35" s="1"/>
  <c r="N48" i="34"/>
  <c r="M52" i="34" s="1"/>
  <c r="N33" i="33"/>
  <c r="N27" i="33"/>
  <c r="N21" i="33"/>
  <c r="N15" i="33"/>
  <c r="N12" i="33"/>
  <c r="L55" i="33"/>
  <c r="L54" i="33"/>
  <c r="N36" i="33"/>
  <c r="N24" i="33"/>
  <c r="M9" i="33"/>
  <c r="N39" i="32"/>
  <c r="N33" i="32"/>
  <c r="N21" i="32"/>
  <c r="N27" i="32"/>
  <c r="N30" i="32"/>
  <c r="N15" i="32"/>
  <c r="L55" i="32"/>
  <c r="L54" i="32"/>
  <c r="M9" i="32"/>
  <c r="N33" i="31"/>
  <c r="N29" i="31"/>
  <c r="N17" i="31"/>
  <c r="L68" i="31"/>
  <c r="N37" i="31"/>
  <c r="N21" i="31"/>
  <c r="L67" i="31"/>
  <c r="M13" i="31"/>
  <c r="N13" i="31" s="1"/>
  <c r="N41" i="31"/>
  <c r="N25" i="31"/>
  <c r="N9" i="31"/>
  <c r="N37" i="30"/>
  <c r="N21" i="30"/>
  <c r="N41" i="30"/>
  <c r="N29" i="30"/>
  <c r="N25" i="30"/>
  <c r="N13" i="30"/>
  <c r="N33" i="30"/>
  <c r="N17" i="30"/>
  <c r="L67" i="30"/>
  <c r="L68" i="30"/>
  <c r="M9" i="30"/>
  <c r="N33" i="29"/>
  <c r="N29" i="29"/>
  <c r="N17" i="29"/>
  <c r="N13" i="29"/>
  <c r="N37" i="29"/>
  <c r="N21" i="29"/>
  <c r="M61" i="29"/>
  <c r="M62" i="29" s="1"/>
  <c r="N9" i="29"/>
  <c r="L67" i="29"/>
  <c r="L68" i="29"/>
  <c r="L9" i="26"/>
  <c r="L54" i="26" s="1"/>
  <c r="L10" i="26"/>
  <c r="M10" i="26" s="1"/>
  <c r="M13" i="26"/>
  <c r="L15" i="26"/>
  <c r="L16" i="26"/>
  <c r="M16" i="26" s="1"/>
  <c r="M19" i="26"/>
  <c r="L21" i="26"/>
  <c r="M21" i="26" s="1"/>
  <c r="L22" i="26"/>
  <c r="M22" i="26" s="1"/>
  <c r="M25" i="26"/>
  <c r="L27" i="26"/>
  <c r="L28" i="26"/>
  <c r="M28" i="26" s="1"/>
  <c r="M30" i="26"/>
  <c r="M31" i="26"/>
  <c r="L33" i="26"/>
  <c r="L34" i="26"/>
  <c r="M34" i="26" s="1"/>
  <c r="M37" i="26"/>
  <c r="M11" i="26"/>
  <c r="M17" i="26"/>
  <c r="M23" i="26"/>
  <c r="M29" i="26"/>
  <c r="M35" i="26"/>
  <c r="M14" i="26"/>
  <c r="M20" i="26"/>
  <c r="M26" i="26"/>
  <c r="M38" i="26"/>
  <c r="L55" i="26"/>
  <c r="M12" i="26"/>
  <c r="N12" i="26" s="1"/>
  <c r="M15" i="26"/>
  <c r="M18" i="26"/>
  <c r="M24" i="26"/>
  <c r="N24" i="26" s="1"/>
  <c r="M27" i="26"/>
  <c r="M33" i="26"/>
  <c r="M36" i="26"/>
  <c r="N36" i="26" s="1"/>
  <c r="M37" i="25"/>
  <c r="L32" i="25"/>
  <c r="M32" i="25" s="1"/>
  <c r="L38" i="25"/>
  <c r="M38" i="25" s="1"/>
  <c r="M10" i="25"/>
  <c r="L12" i="25"/>
  <c r="M12" i="25" s="1"/>
  <c r="L13" i="25"/>
  <c r="M13" i="25" s="1"/>
  <c r="M16" i="25"/>
  <c r="L18" i="25"/>
  <c r="L19" i="25"/>
  <c r="M19" i="25" s="1"/>
  <c r="M22" i="25"/>
  <c r="L24" i="25"/>
  <c r="M24" i="25" s="1"/>
  <c r="L25" i="25"/>
  <c r="M25" i="25" s="1"/>
  <c r="M28" i="25"/>
  <c r="L30" i="25"/>
  <c r="L31" i="25"/>
  <c r="M31" i="25" s="1"/>
  <c r="M34" i="25"/>
  <c r="L36" i="25"/>
  <c r="M36" i="25" s="1"/>
  <c r="N36" i="25" s="1"/>
  <c r="M14" i="25"/>
  <c r="M20" i="25"/>
  <c r="M26" i="25"/>
  <c r="M11" i="25"/>
  <c r="M17" i="25"/>
  <c r="M23" i="25"/>
  <c r="M29" i="25"/>
  <c r="M35" i="25"/>
  <c r="M9" i="25"/>
  <c r="M15" i="25"/>
  <c r="N15" i="25" s="1"/>
  <c r="M18" i="25"/>
  <c r="M21" i="25"/>
  <c r="M27" i="25"/>
  <c r="N27" i="25" s="1"/>
  <c r="M30" i="25"/>
  <c r="M33" i="25"/>
  <c r="L12" i="24"/>
  <c r="M12" i="24" s="1"/>
  <c r="L15" i="24"/>
  <c r="M14" i="24"/>
  <c r="L16" i="24"/>
  <c r="M16" i="24" s="1"/>
  <c r="L20" i="24"/>
  <c r="M20" i="24" s="1"/>
  <c r="L23" i="24"/>
  <c r="M22" i="24"/>
  <c r="L24" i="24"/>
  <c r="M24" i="24" s="1"/>
  <c r="L28" i="24"/>
  <c r="M28" i="24" s="1"/>
  <c r="L31" i="24"/>
  <c r="M30" i="24"/>
  <c r="L32" i="24"/>
  <c r="M32" i="24" s="1"/>
  <c r="L36" i="24"/>
  <c r="M36" i="24" s="1"/>
  <c r="L39" i="24"/>
  <c r="M38" i="24"/>
  <c r="L40" i="24"/>
  <c r="M40" i="24" s="1"/>
  <c r="M10" i="24"/>
  <c r="M42" i="24"/>
  <c r="L11" i="24"/>
  <c r="M11" i="24" s="1"/>
  <c r="M15" i="24"/>
  <c r="L19" i="24"/>
  <c r="M19" i="24" s="1"/>
  <c r="M23" i="24"/>
  <c r="L27" i="24"/>
  <c r="M27" i="24" s="1"/>
  <c r="M31" i="24"/>
  <c r="L35" i="24"/>
  <c r="M35" i="24" s="1"/>
  <c r="M39" i="24"/>
  <c r="L43" i="24"/>
  <c r="M43" i="24" s="1"/>
  <c r="L9" i="24"/>
  <c r="L10" i="24"/>
  <c r="M13" i="24"/>
  <c r="L17" i="24"/>
  <c r="M17" i="24" s="1"/>
  <c r="L18" i="24"/>
  <c r="M18" i="24" s="1"/>
  <c r="M21" i="24"/>
  <c r="L25" i="24"/>
  <c r="M25" i="24" s="1"/>
  <c r="L26" i="24"/>
  <c r="M26" i="24" s="1"/>
  <c r="M29" i="24"/>
  <c r="L33" i="24"/>
  <c r="M33" i="24" s="1"/>
  <c r="L34" i="24"/>
  <c r="M34" i="24" s="1"/>
  <c r="M37" i="24"/>
  <c r="L41" i="24"/>
  <c r="M41" i="24" s="1"/>
  <c r="N41" i="24" s="1"/>
  <c r="L42" i="24"/>
  <c r="L12" i="23"/>
  <c r="M12" i="23" s="1"/>
  <c r="L20" i="23"/>
  <c r="M20" i="23" s="1"/>
  <c r="L28" i="23"/>
  <c r="M28" i="23" s="1"/>
  <c r="L36" i="23"/>
  <c r="M36" i="23" s="1"/>
  <c r="L44" i="23"/>
  <c r="M44" i="23" s="1"/>
  <c r="L9" i="23"/>
  <c r="L10" i="23"/>
  <c r="M10" i="23" s="1"/>
  <c r="M16" i="23"/>
  <c r="L17" i="23"/>
  <c r="L18" i="23"/>
  <c r="M18" i="23" s="1"/>
  <c r="M24" i="23"/>
  <c r="L25" i="23"/>
  <c r="L26" i="23"/>
  <c r="M26" i="23" s="1"/>
  <c r="M32" i="23"/>
  <c r="L33" i="23"/>
  <c r="L34" i="23"/>
  <c r="M34" i="23" s="1"/>
  <c r="M40" i="23"/>
  <c r="L41" i="23"/>
  <c r="L42" i="23"/>
  <c r="M42" i="23" s="1"/>
  <c r="M11" i="23"/>
  <c r="L15" i="23"/>
  <c r="M15" i="23" s="1"/>
  <c r="M19" i="23"/>
  <c r="L23" i="23"/>
  <c r="M23" i="23" s="1"/>
  <c r="M27" i="23"/>
  <c r="L31" i="23"/>
  <c r="M31" i="23" s="1"/>
  <c r="M35" i="23"/>
  <c r="L39" i="23"/>
  <c r="M39" i="23" s="1"/>
  <c r="M43" i="23"/>
  <c r="M9" i="23"/>
  <c r="L13" i="23"/>
  <c r="L14" i="23"/>
  <c r="M14" i="23" s="1"/>
  <c r="M17" i="23"/>
  <c r="L21" i="23"/>
  <c r="M21" i="23" s="1"/>
  <c r="L22" i="23"/>
  <c r="M22" i="23" s="1"/>
  <c r="M25" i="23"/>
  <c r="L29" i="23"/>
  <c r="M29" i="23" s="1"/>
  <c r="L30" i="23"/>
  <c r="M30" i="23" s="1"/>
  <c r="M33" i="23"/>
  <c r="L37" i="23"/>
  <c r="M37" i="23" s="1"/>
  <c r="L38" i="23"/>
  <c r="M38" i="23" s="1"/>
  <c r="M41" i="23"/>
  <c r="L12" i="22"/>
  <c r="M24" i="22"/>
  <c r="M32" i="22"/>
  <c r="M40" i="22"/>
  <c r="L9" i="22"/>
  <c r="M9" i="22" s="1"/>
  <c r="L10" i="22"/>
  <c r="L20" i="22"/>
  <c r="M20" i="22" s="1"/>
  <c r="L24" i="22"/>
  <c r="L27" i="22"/>
  <c r="M26" i="22"/>
  <c r="L28" i="22"/>
  <c r="M28" i="22" s="1"/>
  <c r="L32" i="22"/>
  <c r="L35" i="22"/>
  <c r="M34" i="22"/>
  <c r="L36" i="22"/>
  <c r="M36" i="22" s="1"/>
  <c r="L40" i="22"/>
  <c r="L43" i="22"/>
  <c r="M42" i="22"/>
  <c r="L44" i="22"/>
  <c r="M44" i="22" s="1"/>
  <c r="M10" i="22"/>
  <c r="M12" i="22"/>
  <c r="L16" i="22"/>
  <c r="M16" i="22" s="1"/>
  <c r="L14" i="22"/>
  <c r="M14" i="22" s="1"/>
  <c r="L13" i="22"/>
  <c r="M13" i="22" s="1"/>
  <c r="M15" i="22"/>
  <c r="L19" i="22"/>
  <c r="L18" i="22"/>
  <c r="M18" i="22" s="1"/>
  <c r="M19" i="22"/>
  <c r="M39" i="22"/>
  <c r="L23" i="22"/>
  <c r="M23" i="22" s="1"/>
  <c r="M27" i="22"/>
  <c r="L31" i="22"/>
  <c r="M31" i="22" s="1"/>
  <c r="M35" i="22"/>
  <c r="L39" i="22"/>
  <c r="M43" i="22"/>
  <c r="L47" i="22"/>
  <c r="M47" i="22" s="1"/>
  <c r="M51" i="22"/>
  <c r="M17" i="22"/>
  <c r="L21" i="22"/>
  <c r="M21" i="22" s="1"/>
  <c r="L22" i="22"/>
  <c r="M22" i="22" s="1"/>
  <c r="M25" i="22"/>
  <c r="L29" i="22"/>
  <c r="M29" i="22" s="1"/>
  <c r="N29" i="22" s="1"/>
  <c r="L30" i="22"/>
  <c r="M30" i="22" s="1"/>
  <c r="M33" i="22"/>
  <c r="L37" i="22"/>
  <c r="M37" i="22" s="1"/>
  <c r="L38" i="22"/>
  <c r="M38" i="22" s="1"/>
  <c r="M41" i="22"/>
  <c r="L45" i="22"/>
  <c r="M45" i="22" s="1"/>
  <c r="L46" i="22"/>
  <c r="M46" i="22" s="1"/>
  <c r="M49" i="22"/>
  <c r="N49" i="22" s="1"/>
  <c r="M52" i="21"/>
  <c r="L52" i="21"/>
  <c r="L50" i="21"/>
  <c r="M50" i="21" s="1"/>
  <c r="M48" i="21"/>
  <c r="L48" i="21"/>
  <c r="L46" i="21"/>
  <c r="M46" i="21" s="1"/>
  <c r="M44" i="21"/>
  <c r="L44" i="21"/>
  <c r="L42" i="21"/>
  <c r="M42" i="21" s="1"/>
  <c r="M40" i="21"/>
  <c r="L40" i="21"/>
  <c r="L38" i="21"/>
  <c r="M38" i="21" s="1"/>
  <c r="M36" i="21"/>
  <c r="L36" i="21"/>
  <c r="L34" i="21"/>
  <c r="M34" i="21" s="1"/>
  <c r="M32" i="21"/>
  <c r="L32" i="21"/>
  <c r="L30" i="21"/>
  <c r="M30" i="21" s="1"/>
  <c r="M28" i="21"/>
  <c r="L28" i="21"/>
  <c r="L26" i="21"/>
  <c r="M26" i="21" s="1"/>
  <c r="M24" i="21"/>
  <c r="L24" i="21"/>
  <c r="L22" i="21"/>
  <c r="M22" i="21" s="1"/>
  <c r="M20" i="21"/>
  <c r="L20" i="21"/>
  <c r="L18" i="21"/>
  <c r="M18" i="21" s="1"/>
  <c r="M16" i="21"/>
  <c r="L16" i="21"/>
  <c r="L14" i="21"/>
  <c r="M14" i="21" s="1"/>
  <c r="L12" i="21"/>
  <c r="M12" i="21" s="1"/>
  <c r="M51" i="21"/>
  <c r="L51" i="21"/>
  <c r="M47" i="21"/>
  <c r="L47" i="21"/>
  <c r="M43" i="21"/>
  <c r="L43" i="21"/>
  <c r="M39" i="21"/>
  <c r="L39" i="21"/>
  <c r="M35" i="21"/>
  <c r="L35" i="21"/>
  <c r="M31" i="21"/>
  <c r="L31" i="21"/>
  <c r="M27" i="21"/>
  <c r="L27" i="21"/>
  <c r="M23" i="21"/>
  <c r="L23" i="21"/>
  <c r="M19" i="21"/>
  <c r="L19" i="21"/>
  <c r="M15" i="21"/>
  <c r="L15" i="21"/>
  <c r="M11" i="21"/>
  <c r="L10" i="21"/>
  <c r="M10" i="21" s="1"/>
  <c r="L9" i="21"/>
  <c r="M9" i="21" s="1"/>
  <c r="L11" i="21"/>
  <c r="L17" i="21"/>
  <c r="M17" i="21" s="1"/>
  <c r="L21" i="21"/>
  <c r="M21" i="21" s="1"/>
  <c r="L25" i="21"/>
  <c r="M25" i="21" s="1"/>
  <c r="N25" i="21" s="1"/>
  <c r="L29" i="21"/>
  <c r="M29" i="21" s="1"/>
  <c r="L33" i="21"/>
  <c r="M33" i="21" s="1"/>
  <c r="L37" i="21"/>
  <c r="M37" i="21" s="1"/>
  <c r="L41" i="21"/>
  <c r="M41" i="21" s="1"/>
  <c r="N41" i="21" s="1"/>
  <c r="L45" i="21"/>
  <c r="M45" i="21" s="1"/>
  <c r="L49" i="21"/>
  <c r="M49" i="21" s="1"/>
  <c r="N49" i="21" s="1"/>
  <c r="L13" i="21"/>
  <c r="M13" i="21" s="1"/>
  <c r="N57" i="21"/>
  <c r="N53" i="21"/>
  <c r="L67" i="21"/>
  <c r="M10" i="20"/>
  <c r="L13" i="20"/>
  <c r="M16" i="20"/>
  <c r="L19" i="20"/>
  <c r="M22" i="20"/>
  <c r="L25" i="20"/>
  <c r="M28" i="20"/>
  <c r="L31" i="20"/>
  <c r="M34" i="20"/>
  <c r="L37" i="20"/>
  <c r="M20" i="20"/>
  <c r="M13" i="20"/>
  <c r="M17" i="20"/>
  <c r="M19" i="20"/>
  <c r="M25" i="20"/>
  <c r="M29" i="20"/>
  <c r="M31" i="20"/>
  <c r="M37" i="20"/>
  <c r="L11" i="20"/>
  <c r="M11" i="20" s="1"/>
  <c r="L14" i="20"/>
  <c r="M14" i="20" s="1"/>
  <c r="L17" i="20"/>
  <c r="L20" i="20"/>
  <c r="L23" i="20"/>
  <c r="M23" i="20" s="1"/>
  <c r="L26" i="20"/>
  <c r="M26" i="20" s="1"/>
  <c r="L29" i="20"/>
  <c r="L32" i="20"/>
  <c r="M32" i="20" s="1"/>
  <c r="L35" i="20"/>
  <c r="M35" i="20" s="1"/>
  <c r="L38" i="20"/>
  <c r="M38" i="20" s="1"/>
  <c r="L9" i="20"/>
  <c r="L12" i="20"/>
  <c r="M12" i="20" s="1"/>
  <c r="L15" i="20"/>
  <c r="M15" i="20" s="1"/>
  <c r="L18" i="20"/>
  <c r="M18" i="20" s="1"/>
  <c r="N18" i="20" s="1"/>
  <c r="L21" i="20"/>
  <c r="M21" i="20" s="1"/>
  <c r="L24" i="20"/>
  <c r="M24" i="20" s="1"/>
  <c r="L27" i="20"/>
  <c r="M27" i="20" s="1"/>
  <c r="L30" i="20"/>
  <c r="M30" i="20" s="1"/>
  <c r="N30" i="20" s="1"/>
  <c r="L33" i="20"/>
  <c r="M33" i="20" s="1"/>
  <c r="L36" i="20"/>
  <c r="M36" i="20" s="1"/>
  <c r="M38" i="19"/>
  <c r="M16" i="19"/>
  <c r="M28" i="19"/>
  <c r="M34" i="19"/>
  <c r="M36" i="19"/>
  <c r="L37" i="19"/>
  <c r="M37" i="19" s="1"/>
  <c r="L10" i="19"/>
  <c r="M10" i="19" s="1"/>
  <c r="L16" i="19"/>
  <c r="L22" i="19"/>
  <c r="M22" i="19" s="1"/>
  <c r="L28" i="19"/>
  <c r="M33" i="19"/>
  <c r="N33" i="19" s="1"/>
  <c r="L36" i="19"/>
  <c r="M13" i="19"/>
  <c r="M19" i="19"/>
  <c r="M25" i="19"/>
  <c r="M31" i="19"/>
  <c r="L11" i="19"/>
  <c r="M11" i="19" s="1"/>
  <c r="L14" i="19"/>
  <c r="M14" i="19" s="1"/>
  <c r="L17" i="19"/>
  <c r="M17" i="19" s="1"/>
  <c r="L20" i="19"/>
  <c r="M20" i="19" s="1"/>
  <c r="L23" i="19"/>
  <c r="M23" i="19" s="1"/>
  <c r="L26" i="19"/>
  <c r="M26" i="19" s="1"/>
  <c r="L29" i="19"/>
  <c r="M29" i="19" s="1"/>
  <c r="L32" i="19"/>
  <c r="M32" i="19" s="1"/>
  <c r="L9" i="19"/>
  <c r="L12" i="19"/>
  <c r="M12" i="19" s="1"/>
  <c r="L15" i="19"/>
  <c r="M15" i="19" s="1"/>
  <c r="N15" i="19" s="1"/>
  <c r="L18" i="19"/>
  <c r="M18" i="19" s="1"/>
  <c r="N18" i="19" s="1"/>
  <c r="L21" i="19"/>
  <c r="M21" i="19" s="1"/>
  <c r="L24" i="19"/>
  <c r="M24" i="19" s="1"/>
  <c r="L27" i="19"/>
  <c r="M27" i="19" s="1"/>
  <c r="N27" i="19" s="1"/>
  <c r="L30" i="19"/>
  <c r="M30" i="19" s="1"/>
  <c r="N30" i="19" s="1"/>
  <c r="N9" i="33" l="1"/>
  <c r="N48" i="33" s="1"/>
  <c r="M48" i="33"/>
  <c r="M49" i="33" s="1"/>
  <c r="M52" i="33" s="1"/>
  <c r="N9" i="32"/>
  <c r="N48" i="32" s="1"/>
  <c r="M48" i="32"/>
  <c r="M49" i="32" s="1"/>
  <c r="N61" i="31"/>
  <c r="M61" i="31"/>
  <c r="M62" i="31" s="1"/>
  <c r="M61" i="30"/>
  <c r="M62" i="30" s="1"/>
  <c r="N9" i="30"/>
  <c r="N61" i="30" s="1"/>
  <c r="N61" i="29"/>
  <c r="M65" i="29" s="1"/>
  <c r="N33" i="26"/>
  <c r="N27" i="26"/>
  <c r="N15" i="26"/>
  <c r="M9" i="26"/>
  <c r="M48" i="26" s="1"/>
  <c r="M49" i="26" s="1"/>
  <c r="N30" i="26"/>
  <c r="N21" i="26"/>
  <c r="N9" i="26"/>
  <c r="N18" i="26"/>
  <c r="N24" i="25"/>
  <c r="N12" i="25"/>
  <c r="L55" i="25"/>
  <c r="L54" i="25"/>
  <c r="N33" i="25"/>
  <c r="N21" i="25"/>
  <c r="N9" i="25"/>
  <c r="M48" i="25"/>
  <c r="M49" i="25" s="1"/>
  <c r="N30" i="25"/>
  <c r="N18" i="25"/>
  <c r="N29" i="24"/>
  <c r="N25" i="24"/>
  <c r="N13" i="24"/>
  <c r="N37" i="24"/>
  <c r="N21" i="24"/>
  <c r="N33" i="24"/>
  <c r="N17" i="24"/>
  <c r="L67" i="24"/>
  <c r="L68" i="24"/>
  <c r="M9" i="24"/>
  <c r="N33" i="23"/>
  <c r="N17" i="23"/>
  <c r="N41" i="23"/>
  <c r="N25" i="23"/>
  <c r="N29" i="23"/>
  <c r="L68" i="23"/>
  <c r="N37" i="23"/>
  <c r="N21" i="23"/>
  <c r="N9" i="23"/>
  <c r="L67" i="23"/>
  <c r="M13" i="23"/>
  <c r="N13" i="23" s="1"/>
  <c r="N33" i="22"/>
  <c r="N41" i="22"/>
  <c r="N25" i="22"/>
  <c r="N45" i="22"/>
  <c r="N37" i="22"/>
  <c r="N21" i="22"/>
  <c r="M61" i="22"/>
  <c r="M62" i="22" s="1"/>
  <c r="N9" i="22"/>
  <c r="L67" i="22"/>
  <c r="N17" i="22"/>
  <c r="N13" i="22"/>
  <c r="L68" i="22"/>
  <c r="N45" i="21"/>
  <c r="N37" i="21"/>
  <c r="N21" i="21"/>
  <c r="L68" i="21"/>
  <c r="N29" i="21"/>
  <c r="N13" i="21"/>
  <c r="N33" i="21"/>
  <c r="N17" i="21"/>
  <c r="M61" i="21"/>
  <c r="M62" i="21" s="1"/>
  <c r="N9" i="21"/>
  <c r="N33" i="20"/>
  <c r="N27" i="20"/>
  <c r="N21" i="20"/>
  <c r="N15" i="20"/>
  <c r="L55" i="20"/>
  <c r="L54" i="20"/>
  <c r="N36" i="20"/>
  <c r="N24" i="20"/>
  <c r="N12" i="20"/>
  <c r="M9" i="20"/>
  <c r="N21" i="19"/>
  <c r="N36" i="19"/>
  <c r="N24" i="19"/>
  <c r="N12" i="19"/>
  <c r="L55" i="19"/>
  <c r="L54" i="19"/>
  <c r="M9" i="19"/>
  <c r="M52" i="32" l="1"/>
  <c r="M65" i="31"/>
  <c r="M65" i="30"/>
  <c r="N48" i="26"/>
  <c r="M52" i="26" s="1"/>
  <c r="N48" i="25"/>
  <c r="M52" i="25" s="1"/>
  <c r="M61" i="24"/>
  <c r="M62" i="24" s="1"/>
  <c r="M65" i="24" s="1"/>
  <c r="N9" i="24"/>
  <c r="N61" i="24" s="1"/>
  <c r="N61" i="23"/>
  <c r="M61" i="23"/>
  <c r="M62" i="23" s="1"/>
  <c r="N61" i="22"/>
  <c r="M65" i="22" s="1"/>
  <c r="N61" i="21"/>
  <c r="M65" i="21" s="1"/>
  <c r="N9" i="20"/>
  <c r="N48" i="20" s="1"/>
  <c r="M48" i="20"/>
  <c r="M49" i="20" s="1"/>
  <c r="N9" i="19"/>
  <c r="N48" i="19" s="1"/>
  <c r="M48" i="19"/>
  <c r="M49" i="19" s="1"/>
  <c r="M65" i="23" l="1"/>
  <c r="M52" i="20"/>
  <c r="M52" i="19"/>
  <c r="M47" i="18" l="1"/>
  <c r="L47" i="18"/>
  <c r="K47" i="18"/>
  <c r="M46" i="18"/>
  <c r="L46" i="18"/>
  <c r="K46" i="18"/>
  <c r="N45" i="18"/>
  <c r="M45" i="18"/>
  <c r="L45" i="18"/>
  <c r="K45" i="18"/>
  <c r="M44" i="18"/>
  <c r="L44" i="18"/>
  <c r="K44" i="18"/>
  <c r="M43" i="18"/>
  <c r="L43" i="18"/>
  <c r="K43" i="18"/>
  <c r="N42" i="18"/>
  <c r="M42" i="18"/>
  <c r="L42" i="18"/>
  <c r="K42" i="18"/>
  <c r="M41" i="18"/>
  <c r="L41" i="18"/>
  <c r="K41" i="18"/>
  <c r="M40" i="18"/>
  <c r="L40" i="18"/>
  <c r="K40" i="18"/>
  <c r="N39" i="18"/>
  <c r="M39" i="18"/>
  <c r="L39" i="18"/>
  <c r="K39" i="18"/>
  <c r="M38" i="18"/>
  <c r="L38" i="18"/>
  <c r="K38" i="18"/>
  <c r="M37" i="18"/>
  <c r="L37" i="18"/>
  <c r="K37" i="18"/>
  <c r="N36" i="18"/>
  <c r="M36" i="18"/>
  <c r="L36" i="18"/>
  <c r="K36" i="18"/>
  <c r="M35" i="18"/>
  <c r="L35" i="18"/>
  <c r="K35" i="18"/>
  <c r="M34" i="18"/>
  <c r="L34" i="18"/>
  <c r="K34" i="18"/>
  <c r="N33" i="18"/>
  <c r="M33" i="18"/>
  <c r="L33" i="18"/>
  <c r="K33" i="18"/>
  <c r="K32" i="18"/>
  <c r="L31" i="18"/>
  <c r="K31" i="18"/>
  <c r="M31" i="18" s="1"/>
  <c r="L30" i="18"/>
  <c r="K30" i="18"/>
  <c r="L32" i="18" s="1"/>
  <c r="K29" i="18"/>
  <c r="K28" i="18"/>
  <c r="K27" i="18"/>
  <c r="L29" i="18" s="1"/>
  <c r="K26" i="18"/>
  <c r="L25" i="18"/>
  <c r="K25" i="18"/>
  <c r="L24" i="18"/>
  <c r="K24" i="18"/>
  <c r="L26" i="18" s="1"/>
  <c r="K23" i="18"/>
  <c r="K22" i="18"/>
  <c r="K21" i="18"/>
  <c r="L23" i="18" s="1"/>
  <c r="K20" i="18"/>
  <c r="L19" i="18"/>
  <c r="K19" i="18"/>
  <c r="L18" i="18"/>
  <c r="K18" i="18"/>
  <c r="L20" i="18" s="1"/>
  <c r="K17" i="18"/>
  <c r="K16" i="18"/>
  <c r="K15" i="18"/>
  <c r="L17" i="18" s="1"/>
  <c r="K14" i="18"/>
  <c r="L13" i="18"/>
  <c r="K13" i="18"/>
  <c r="L12" i="18"/>
  <c r="K12" i="18"/>
  <c r="L14" i="18" s="1"/>
  <c r="K11" i="18"/>
  <c r="K10" i="18"/>
  <c r="K9" i="18"/>
  <c r="L11" i="18" s="1"/>
  <c r="M47" i="17"/>
  <c r="L47" i="17"/>
  <c r="K47" i="17"/>
  <c r="M46" i="17"/>
  <c r="L46" i="17"/>
  <c r="K46" i="17"/>
  <c r="N45" i="17"/>
  <c r="M45" i="17"/>
  <c r="L45" i="17"/>
  <c r="K45" i="17"/>
  <c r="M44" i="17"/>
  <c r="L44" i="17"/>
  <c r="K44" i="17"/>
  <c r="M43" i="17"/>
  <c r="L43" i="17"/>
  <c r="K43" i="17"/>
  <c r="N42" i="17"/>
  <c r="M42" i="17"/>
  <c r="L42" i="17"/>
  <c r="K42" i="17"/>
  <c r="M41" i="17"/>
  <c r="L41" i="17"/>
  <c r="K41" i="17"/>
  <c r="M40" i="17"/>
  <c r="L40" i="17"/>
  <c r="K40" i="17"/>
  <c r="N39" i="17"/>
  <c r="M39" i="17"/>
  <c r="L39" i="17"/>
  <c r="K39" i="17"/>
  <c r="M38" i="17"/>
  <c r="L38" i="17"/>
  <c r="K38" i="17"/>
  <c r="M37" i="17"/>
  <c r="L37" i="17"/>
  <c r="K37" i="17"/>
  <c r="M36" i="17"/>
  <c r="N36" i="17" s="1"/>
  <c r="L36" i="17"/>
  <c r="K36" i="17"/>
  <c r="K35" i="17"/>
  <c r="L34" i="17"/>
  <c r="K34" i="17"/>
  <c r="M34" i="17" s="1"/>
  <c r="L33" i="17"/>
  <c r="K33" i="17"/>
  <c r="L35" i="17" s="1"/>
  <c r="K32" i="17"/>
  <c r="L31" i="17"/>
  <c r="K31" i="17"/>
  <c r="M31" i="17" s="1"/>
  <c r="L30" i="17"/>
  <c r="K30" i="17"/>
  <c r="L32" i="17" s="1"/>
  <c r="K29" i="17"/>
  <c r="L28" i="17"/>
  <c r="K28" i="17"/>
  <c r="L27" i="17"/>
  <c r="K27" i="17"/>
  <c r="L29" i="17" s="1"/>
  <c r="K26" i="17"/>
  <c r="K25" i="17"/>
  <c r="K24" i="17"/>
  <c r="L26" i="17" s="1"/>
  <c r="K23" i="17"/>
  <c r="L22" i="17"/>
  <c r="K22" i="17"/>
  <c r="L21" i="17"/>
  <c r="K21" i="17"/>
  <c r="L23" i="17" s="1"/>
  <c r="K20" i="17"/>
  <c r="K19" i="17"/>
  <c r="K18" i="17"/>
  <c r="L20" i="17" s="1"/>
  <c r="K17" i="17"/>
  <c r="L16" i="17"/>
  <c r="K16" i="17"/>
  <c r="L15" i="17"/>
  <c r="K15" i="17"/>
  <c r="L17" i="17" s="1"/>
  <c r="K14" i="17"/>
  <c r="K13" i="17"/>
  <c r="K12" i="17"/>
  <c r="L14" i="17" s="1"/>
  <c r="K11" i="17"/>
  <c r="L10" i="17"/>
  <c r="K10" i="17"/>
  <c r="L9" i="17"/>
  <c r="K9" i="17"/>
  <c r="L11" i="17" s="1"/>
  <c r="M47" i="16"/>
  <c r="L47" i="16"/>
  <c r="K47" i="16"/>
  <c r="M46" i="16"/>
  <c r="L46" i="16"/>
  <c r="K46" i="16"/>
  <c r="N45" i="16"/>
  <c r="M45" i="16"/>
  <c r="L45" i="16"/>
  <c r="K45" i="16"/>
  <c r="M44" i="16"/>
  <c r="L44" i="16"/>
  <c r="K44" i="16"/>
  <c r="M43" i="16"/>
  <c r="L43" i="16"/>
  <c r="K43" i="16"/>
  <c r="N42" i="16"/>
  <c r="M42" i="16"/>
  <c r="L42" i="16"/>
  <c r="K42" i="16"/>
  <c r="M41" i="16"/>
  <c r="L41" i="16"/>
  <c r="K41" i="16"/>
  <c r="M40" i="16"/>
  <c r="L40" i="16"/>
  <c r="K40" i="16"/>
  <c r="N39" i="16"/>
  <c r="M39" i="16"/>
  <c r="L39" i="16"/>
  <c r="K39" i="16"/>
  <c r="M38" i="16"/>
  <c r="L38" i="16"/>
  <c r="K38" i="16"/>
  <c r="M37" i="16"/>
  <c r="L37" i="16"/>
  <c r="K37" i="16"/>
  <c r="N36" i="16"/>
  <c r="M36" i="16"/>
  <c r="L36" i="16"/>
  <c r="K36" i="16"/>
  <c r="K35" i="16"/>
  <c r="L34" i="16"/>
  <c r="K34" i="16"/>
  <c r="L33" i="16"/>
  <c r="K33" i="16"/>
  <c r="L35" i="16" s="1"/>
  <c r="K32" i="16"/>
  <c r="K31" i="16"/>
  <c r="K30" i="16"/>
  <c r="L32" i="16" s="1"/>
  <c r="K29" i="16"/>
  <c r="L28" i="16"/>
  <c r="K28" i="16"/>
  <c r="L27" i="16"/>
  <c r="K27" i="16"/>
  <c r="L29" i="16" s="1"/>
  <c r="K26" i="16"/>
  <c r="K25" i="16"/>
  <c r="K24" i="16"/>
  <c r="L26" i="16" s="1"/>
  <c r="K23" i="16"/>
  <c r="L22" i="16"/>
  <c r="K22" i="16"/>
  <c r="L21" i="16"/>
  <c r="K21" i="16"/>
  <c r="L23" i="16" s="1"/>
  <c r="K20" i="16"/>
  <c r="K19" i="16"/>
  <c r="K18" i="16"/>
  <c r="L20" i="16" s="1"/>
  <c r="K17" i="16"/>
  <c r="L16" i="16"/>
  <c r="K16" i="16"/>
  <c r="L15" i="16"/>
  <c r="K15" i="16"/>
  <c r="L17" i="16" s="1"/>
  <c r="K14" i="16"/>
  <c r="K13" i="16"/>
  <c r="K12" i="16"/>
  <c r="L14" i="16" s="1"/>
  <c r="K11" i="16"/>
  <c r="L10" i="16"/>
  <c r="K10" i="16"/>
  <c r="L9" i="16"/>
  <c r="K9" i="16"/>
  <c r="L11" i="16" s="1"/>
  <c r="M32" i="18" l="1"/>
  <c r="M16" i="18"/>
  <c r="M28" i="18"/>
  <c r="L9" i="18"/>
  <c r="L10" i="18"/>
  <c r="M10" i="18" s="1"/>
  <c r="M13" i="18"/>
  <c r="L15" i="18"/>
  <c r="L16" i="18"/>
  <c r="M19" i="18"/>
  <c r="L21" i="18"/>
  <c r="L22" i="18"/>
  <c r="M22" i="18" s="1"/>
  <c r="M25" i="18"/>
  <c r="L27" i="18"/>
  <c r="L28" i="18"/>
  <c r="M30" i="18"/>
  <c r="N30" i="18" s="1"/>
  <c r="M11" i="18"/>
  <c r="M17" i="18"/>
  <c r="M23" i="18"/>
  <c r="M29" i="18"/>
  <c r="M14" i="18"/>
  <c r="M20" i="18"/>
  <c r="M26" i="18"/>
  <c r="M9" i="18"/>
  <c r="M12" i="18"/>
  <c r="M15" i="18"/>
  <c r="N15" i="18" s="1"/>
  <c r="M18" i="18"/>
  <c r="M21" i="18"/>
  <c r="M24" i="18"/>
  <c r="M27" i="18"/>
  <c r="N27" i="18" s="1"/>
  <c r="M13" i="17"/>
  <c r="M25" i="17"/>
  <c r="M10" i="17"/>
  <c r="L12" i="17"/>
  <c r="L55" i="17" s="1"/>
  <c r="L13" i="17"/>
  <c r="M16" i="17"/>
  <c r="L18" i="17"/>
  <c r="L19" i="17"/>
  <c r="M19" i="17" s="1"/>
  <c r="M22" i="17"/>
  <c r="L24" i="17"/>
  <c r="M24" i="17" s="1"/>
  <c r="N24" i="17" s="1"/>
  <c r="L25" i="17"/>
  <c r="M28" i="17"/>
  <c r="M11" i="17"/>
  <c r="M17" i="17"/>
  <c r="M23" i="17"/>
  <c r="M29" i="17"/>
  <c r="M35" i="17"/>
  <c r="L54" i="17"/>
  <c r="M14" i="17"/>
  <c r="M20" i="17"/>
  <c r="M26" i="17"/>
  <c r="M32" i="17"/>
  <c r="M9" i="17"/>
  <c r="M15" i="17"/>
  <c r="N15" i="17" s="1"/>
  <c r="M18" i="17"/>
  <c r="M21" i="17"/>
  <c r="M27" i="17"/>
  <c r="N27" i="17" s="1"/>
  <c r="M30" i="17"/>
  <c r="M33" i="17"/>
  <c r="M10" i="16"/>
  <c r="L12" i="16"/>
  <c r="L55" i="16" s="1"/>
  <c r="L13" i="16"/>
  <c r="M13" i="16" s="1"/>
  <c r="M16" i="16"/>
  <c r="L18" i="16"/>
  <c r="L19" i="16"/>
  <c r="M19" i="16" s="1"/>
  <c r="M22" i="16"/>
  <c r="L24" i="16"/>
  <c r="M24" i="16" s="1"/>
  <c r="L25" i="16"/>
  <c r="M25" i="16" s="1"/>
  <c r="M28" i="16"/>
  <c r="L30" i="16"/>
  <c r="L31" i="16"/>
  <c r="M31" i="16" s="1"/>
  <c r="M34" i="16"/>
  <c r="M14" i="16"/>
  <c r="M20" i="16"/>
  <c r="M26" i="16"/>
  <c r="M32" i="16"/>
  <c r="M11" i="16"/>
  <c r="M17" i="16"/>
  <c r="M23" i="16"/>
  <c r="M29" i="16"/>
  <c r="M35" i="16"/>
  <c r="M9" i="16"/>
  <c r="M15" i="16"/>
  <c r="M18" i="16"/>
  <c r="M21" i="16"/>
  <c r="N21" i="16" s="1"/>
  <c r="M27" i="16"/>
  <c r="M30" i="16"/>
  <c r="M33" i="16"/>
  <c r="N33" i="16" s="1"/>
  <c r="K47" i="14"/>
  <c r="K46" i="14"/>
  <c r="M46" i="14" s="1"/>
  <c r="K45" i="14"/>
  <c r="L46" i="14" s="1"/>
  <c r="M44" i="14"/>
  <c r="L44" i="14"/>
  <c r="K44" i="14"/>
  <c r="M43" i="14"/>
  <c r="L43" i="14"/>
  <c r="K43" i="14"/>
  <c r="M42" i="14"/>
  <c r="N42" i="14" s="1"/>
  <c r="L42" i="14"/>
  <c r="K42" i="14"/>
  <c r="M41" i="14"/>
  <c r="L41" i="14"/>
  <c r="K41" i="14"/>
  <c r="M40" i="14"/>
  <c r="L40" i="14"/>
  <c r="K40" i="14"/>
  <c r="M39" i="14"/>
  <c r="N39" i="14" s="1"/>
  <c r="L39" i="14"/>
  <c r="K39" i="14"/>
  <c r="M38" i="14"/>
  <c r="L38" i="14"/>
  <c r="K38" i="14"/>
  <c r="M37" i="14"/>
  <c r="L37" i="14"/>
  <c r="K37" i="14"/>
  <c r="M36" i="14"/>
  <c r="N36" i="14" s="1"/>
  <c r="L36" i="14"/>
  <c r="K36" i="14"/>
  <c r="K35" i="14"/>
  <c r="K34" i="14"/>
  <c r="K33" i="14"/>
  <c r="L34" i="14" s="1"/>
  <c r="K32" i="14"/>
  <c r="K31" i="14"/>
  <c r="K30" i="14"/>
  <c r="K29" i="14"/>
  <c r="K28" i="14"/>
  <c r="K27" i="14"/>
  <c r="L28" i="14" s="1"/>
  <c r="K26" i="14"/>
  <c r="K25" i="14"/>
  <c r="K24" i="14"/>
  <c r="K23" i="14"/>
  <c r="K22" i="14"/>
  <c r="K21" i="14"/>
  <c r="L22" i="14" s="1"/>
  <c r="K20" i="14"/>
  <c r="K19" i="14"/>
  <c r="K18" i="14"/>
  <c r="K17" i="14"/>
  <c r="K16" i="14"/>
  <c r="K15" i="14"/>
  <c r="L16" i="14" s="1"/>
  <c r="K14" i="14"/>
  <c r="M14" i="14" s="1"/>
  <c r="K13" i="14"/>
  <c r="L14" i="14" s="1"/>
  <c r="K12" i="14"/>
  <c r="K11" i="14"/>
  <c r="K10" i="14"/>
  <c r="K9" i="14"/>
  <c r="L10" i="14" s="1"/>
  <c r="L55" i="13"/>
  <c r="L54" i="13"/>
  <c r="K14" i="13"/>
  <c r="L14" i="13" s="1"/>
  <c r="M14" i="13" s="1"/>
  <c r="N45" i="13"/>
  <c r="N42" i="13"/>
  <c r="N39" i="13"/>
  <c r="N36" i="13"/>
  <c r="N33" i="13"/>
  <c r="N30" i="13"/>
  <c r="N27" i="13"/>
  <c r="N24" i="13"/>
  <c r="N21" i="13"/>
  <c r="N18" i="13"/>
  <c r="N15" i="13"/>
  <c r="K47" i="13"/>
  <c r="K46" i="13"/>
  <c r="K45" i="13"/>
  <c r="L46" i="13" s="1"/>
  <c r="M44" i="13"/>
  <c r="L44" i="13"/>
  <c r="K44" i="13"/>
  <c r="M43" i="13"/>
  <c r="L43" i="13"/>
  <c r="K43" i="13"/>
  <c r="M42" i="13"/>
  <c r="L42" i="13"/>
  <c r="K42" i="13"/>
  <c r="M41" i="13"/>
  <c r="L41" i="13"/>
  <c r="K41" i="13"/>
  <c r="M40" i="13"/>
  <c r="L40" i="13"/>
  <c r="K40" i="13"/>
  <c r="M39" i="13"/>
  <c r="L39" i="13"/>
  <c r="K39" i="13"/>
  <c r="M38" i="13"/>
  <c r="L38" i="13"/>
  <c r="M37" i="13"/>
  <c r="L37" i="13"/>
  <c r="M36" i="13"/>
  <c r="L36" i="13"/>
  <c r="L35" i="13"/>
  <c r="M35" i="13" s="1"/>
  <c r="L34" i="13"/>
  <c r="M34" i="13" s="1"/>
  <c r="L33" i="13"/>
  <c r="M33" i="13" s="1"/>
  <c r="L32" i="13"/>
  <c r="M32" i="13" s="1"/>
  <c r="L31" i="13"/>
  <c r="M31" i="13" s="1"/>
  <c r="L30" i="13"/>
  <c r="M30" i="13" s="1"/>
  <c r="L29" i="13"/>
  <c r="M29" i="13" s="1"/>
  <c r="L28" i="13"/>
  <c r="M28" i="13" s="1"/>
  <c r="L27" i="13"/>
  <c r="M27" i="13" s="1"/>
  <c r="L26" i="13"/>
  <c r="M26" i="13" s="1"/>
  <c r="L25" i="13"/>
  <c r="M25" i="13" s="1"/>
  <c r="L24" i="13"/>
  <c r="M24" i="13" s="1"/>
  <c r="M23" i="13"/>
  <c r="L23" i="13"/>
  <c r="M22" i="13"/>
  <c r="L22" i="13"/>
  <c r="M21" i="13"/>
  <c r="L21" i="13"/>
  <c r="L20" i="13"/>
  <c r="M20" i="13" s="1"/>
  <c r="L19" i="13"/>
  <c r="M19" i="13" s="1"/>
  <c r="L18" i="13"/>
  <c r="M18" i="13" s="1"/>
  <c r="L17" i="13"/>
  <c r="M17" i="13" s="1"/>
  <c r="L16" i="13"/>
  <c r="M16" i="13" s="1"/>
  <c r="L15" i="13"/>
  <c r="M15" i="13" s="1"/>
  <c r="K10" i="13"/>
  <c r="K11" i="13"/>
  <c r="K12" i="13"/>
  <c r="K13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9" i="13"/>
  <c r="L11" i="13" s="1"/>
  <c r="M11" i="13" s="1"/>
  <c r="N24" i="18" l="1"/>
  <c r="N18" i="18"/>
  <c r="N12" i="18"/>
  <c r="L55" i="18"/>
  <c r="L54" i="18"/>
  <c r="N21" i="18"/>
  <c r="M48" i="18"/>
  <c r="M49" i="18" s="1"/>
  <c r="N9" i="18"/>
  <c r="N18" i="17"/>
  <c r="M12" i="17"/>
  <c r="N12" i="17" s="1"/>
  <c r="N30" i="17"/>
  <c r="N33" i="17"/>
  <c r="N21" i="17"/>
  <c r="M48" i="17"/>
  <c r="M49" i="17" s="1"/>
  <c r="N9" i="17"/>
  <c r="N24" i="16"/>
  <c r="L54" i="16"/>
  <c r="N30" i="16"/>
  <c r="N18" i="16"/>
  <c r="M12" i="16"/>
  <c r="N12" i="16" s="1"/>
  <c r="N27" i="16"/>
  <c r="N15" i="16"/>
  <c r="N9" i="16"/>
  <c r="M10" i="14"/>
  <c r="L13" i="14"/>
  <c r="M13" i="14" s="1"/>
  <c r="M16" i="14"/>
  <c r="L19" i="14"/>
  <c r="M22" i="14"/>
  <c r="L25" i="14"/>
  <c r="M25" i="14" s="1"/>
  <c r="M28" i="14"/>
  <c r="L31" i="14"/>
  <c r="M34" i="14"/>
  <c r="M19" i="14"/>
  <c r="M31" i="14"/>
  <c r="L11" i="14"/>
  <c r="M11" i="14" s="1"/>
  <c r="L17" i="14"/>
  <c r="M17" i="14" s="1"/>
  <c r="L20" i="14"/>
  <c r="M20" i="14" s="1"/>
  <c r="L23" i="14"/>
  <c r="M23" i="14" s="1"/>
  <c r="L26" i="14"/>
  <c r="M26" i="14" s="1"/>
  <c r="L29" i="14"/>
  <c r="M29" i="14" s="1"/>
  <c r="L32" i="14"/>
  <c r="M32" i="14" s="1"/>
  <c r="L35" i="14"/>
  <c r="M35" i="14" s="1"/>
  <c r="L47" i="14"/>
  <c r="M47" i="14" s="1"/>
  <c r="L9" i="14"/>
  <c r="M9" i="14" s="1"/>
  <c r="L12" i="14"/>
  <c r="M12" i="14" s="1"/>
  <c r="L15" i="14"/>
  <c r="M15" i="14" s="1"/>
  <c r="N15" i="14" s="1"/>
  <c r="L18" i="14"/>
  <c r="M18" i="14" s="1"/>
  <c r="N18" i="14" s="1"/>
  <c r="L21" i="14"/>
  <c r="M21" i="14" s="1"/>
  <c r="N21" i="14" s="1"/>
  <c r="L24" i="14"/>
  <c r="M24" i="14" s="1"/>
  <c r="L27" i="14"/>
  <c r="M27" i="14" s="1"/>
  <c r="N27" i="14" s="1"/>
  <c r="L30" i="14"/>
  <c r="M30" i="14" s="1"/>
  <c r="N30" i="14" s="1"/>
  <c r="L33" i="14"/>
  <c r="M33" i="14" s="1"/>
  <c r="N33" i="14" s="1"/>
  <c r="L45" i="14"/>
  <c r="M45" i="14" s="1"/>
  <c r="N45" i="14" s="1"/>
  <c r="L9" i="13"/>
  <c r="M9" i="13" s="1"/>
  <c r="L10" i="13"/>
  <c r="M10" i="13" s="1"/>
  <c r="M46" i="13"/>
  <c r="L47" i="13"/>
  <c r="M47" i="13" s="1"/>
  <c r="L45" i="13"/>
  <c r="M45" i="13" s="1"/>
  <c r="L13" i="13"/>
  <c r="M13" i="13" s="1"/>
  <c r="L12" i="13"/>
  <c r="M12" i="13" s="1"/>
  <c r="N48" i="18" l="1"/>
  <c r="M52" i="18" s="1"/>
  <c r="N48" i="17"/>
  <c r="M52" i="17" s="1"/>
  <c r="M48" i="16"/>
  <c r="M49" i="16" s="1"/>
  <c r="N48" i="16"/>
  <c r="N24" i="14"/>
  <c r="N12" i="14"/>
  <c r="N9" i="14"/>
  <c r="M48" i="14"/>
  <c r="M49" i="14" s="1"/>
  <c r="L55" i="14"/>
  <c r="L54" i="14"/>
  <c r="N12" i="13"/>
  <c r="N48" i="13" s="1"/>
  <c r="M48" i="13"/>
  <c r="M49" i="13" s="1"/>
  <c r="N9" i="13"/>
  <c r="M52" i="16" l="1"/>
  <c r="N48" i="14"/>
  <c r="M52" i="14" s="1"/>
  <c r="M52" i="13"/>
</calcChain>
</file>

<file path=xl/comments1.xml><?xml version="1.0" encoding="utf-8"?>
<comments xmlns="http://schemas.openxmlformats.org/spreadsheetml/2006/main">
  <authors>
    <author>Wagner, Wolfgang (LTZ)</author>
    <author>BfUL</author>
  </authors>
  <commentList>
    <comment ref="G4" authorId="0" shapeId="0">
      <text>
        <r>
          <rPr>
            <b/>
            <sz val="9"/>
            <color indexed="81"/>
            <rFont val="Segoe UI"/>
            <family val="2"/>
          </rPr>
          <t>Wagner, Wolfgang (LTZ):</t>
        </r>
        <r>
          <rPr>
            <sz val="9"/>
            <color indexed="81"/>
            <rFont val="Segoe UI"/>
            <family val="2"/>
          </rPr>
          <t xml:space="preserve">
cfu = colony forming unit
In some cases, the raw data were converted from cfu/g to cfu/kg.</t>
        </r>
      </text>
    </comment>
    <comment ref="H4" authorId="1" shapeId="0">
      <text>
        <r>
          <rPr>
            <b/>
            <sz val="8"/>
            <color indexed="81"/>
            <rFont val="Tahoma"/>
            <family val="2"/>
          </rPr>
          <t>standard deviation of repeatability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4" authorId="1" shapeId="0">
      <text>
        <r>
          <rPr>
            <b/>
            <sz val="8"/>
            <color indexed="81"/>
            <rFont val="Tahoma"/>
            <family val="2"/>
          </rPr>
          <t>relative standard deviation of repeatability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4" authorId="1" shapeId="0">
      <text>
        <r>
          <rPr>
            <sz val="8"/>
            <color indexed="81"/>
            <rFont val="Tahoma"/>
            <family val="2"/>
          </rPr>
          <t>standard deviation of reproducibility</t>
        </r>
      </text>
    </comment>
    <comment ref="K4" authorId="1" shapeId="0">
      <text>
        <r>
          <rPr>
            <sz val="8"/>
            <color indexed="81"/>
            <rFont val="Tahoma"/>
            <family val="2"/>
          </rPr>
          <t>relative standard deviation of reproducibility</t>
        </r>
      </text>
    </comment>
    <comment ref="H36" authorId="1" shapeId="0">
      <text>
        <r>
          <rPr>
            <b/>
            <sz val="8"/>
            <color indexed="81"/>
            <rFont val="Tahoma"/>
            <family val="2"/>
          </rPr>
          <t>standard deviation of repeatability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36" authorId="1" shapeId="0">
      <text>
        <r>
          <rPr>
            <b/>
            <sz val="8"/>
            <color indexed="81"/>
            <rFont val="Tahoma"/>
            <family val="2"/>
          </rPr>
          <t>relative standard deviation of repeatability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36" authorId="1" shapeId="0">
      <text>
        <r>
          <rPr>
            <sz val="8"/>
            <color indexed="81"/>
            <rFont val="Tahoma"/>
            <family val="2"/>
          </rPr>
          <t>standard deviation of reproducibility</t>
        </r>
      </text>
    </comment>
    <comment ref="K36" authorId="1" shapeId="0">
      <text>
        <r>
          <rPr>
            <sz val="8"/>
            <color indexed="81"/>
            <rFont val="Tahoma"/>
            <family val="2"/>
          </rPr>
          <t>relative standard deviation of reproducibility</t>
        </r>
      </text>
    </comment>
  </commentList>
</comments>
</file>

<file path=xl/sharedStrings.xml><?xml version="1.0" encoding="utf-8"?>
<sst xmlns="http://schemas.openxmlformats.org/spreadsheetml/2006/main" count="736" uniqueCount="151">
  <si>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</si>
  <si>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</si>
  <si>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</si>
  <si>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</si>
  <si>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</si>
  <si>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</si>
  <si>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</si>
  <si>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</si>
  <si>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</si>
  <si>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</si>
  <si>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L02</t>
  </si>
  <si>
    <t>L03</t>
  </si>
  <si>
    <t>L04</t>
  </si>
  <si>
    <t>L05</t>
  </si>
  <si>
    <t>L06-1</t>
  </si>
  <si>
    <t>L06-2</t>
  </si>
  <si>
    <t>L08</t>
  </si>
  <si>
    <t>L10</t>
  </si>
  <si>
    <t>L11</t>
  </si>
  <si>
    <t>L14</t>
  </si>
  <si>
    <t>L15</t>
  </si>
  <si>
    <t>476Qa</t>
  </si>
  <si>
    <t>A11</t>
  </si>
  <si>
    <t>A12</t>
  </si>
  <si>
    <t>A13</t>
  </si>
  <si>
    <t>min</t>
  </si>
  <si>
    <t>max</t>
  </si>
  <si>
    <t>464Qa</t>
  </si>
  <si>
    <t>464Qb</t>
  </si>
  <si>
    <t>B. amyloliquefaciens (4b1827)</t>
  </si>
  <si>
    <t>VDLUFA 28.2.2</t>
  </si>
  <si>
    <t>Additiv EnvivaPro202 BA</t>
  </si>
  <si>
    <t>L06</t>
  </si>
  <si>
    <t>472Q</t>
  </si>
  <si>
    <t>Pediococcus acidilactici</t>
  </si>
  <si>
    <t>VDLUFA 28.2.5</t>
  </si>
  <si>
    <t>VDLUFA 28.3.4</t>
  </si>
  <si>
    <t>476Qc</t>
  </si>
  <si>
    <t>476Qb</t>
  </si>
  <si>
    <t>458Qc</t>
  </si>
  <si>
    <t>L09</t>
  </si>
  <si>
    <t>L12</t>
  </si>
  <si>
    <t>L16</t>
  </si>
  <si>
    <t>L18</t>
  </si>
  <si>
    <t>L36</t>
  </si>
  <si>
    <t>L52</t>
  </si>
  <si>
    <t>L78</t>
  </si>
  <si>
    <t>471Qc</t>
  </si>
  <si>
    <t>466Qa</t>
  </si>
  <si>
    <t>449Qc</t>
  </si>
  <si>
    <t>VDLUFA 28.2.4</t>
  </si>
  <si>
    <t>L. rhamnosus</t>
  </si>
  <si>
    <t>E. faecium</t>
  </si>
  <si>
    <t>453Qb</t>
  </si>
  <si>
    <t>453Qa</t>
  </si>
  <si>
    <t>440Qa</t>
  </si>
  <si>
    <t>B. subtilis/B.licheniformis</t>
  </si>
  <si>
    <t>VDLUFA 28.2.6</t>
  </si>
  <si>
    <t>Saccharomyces cerevisiae</t>
  </si>
  <si>
    <t>433Qa</t>
  </si>
  <si>
    <t>VDLUFA 28.2.3</t>
  </si>
  <si>
    <t>437Q</t>
  </si>
  <si>
    <t>431Q</t>
  </si>
  <si>
    <t>Bacillus subtilis/B. licheniformis</t>
  </si>
  <si>
    <t>415Q</t>
  </si>
  <si>
    <t>414Qa</t>
  </si>
  <si>
    <t>440Qc</t>
  </si>
  <si>
    <t>Lactobacillus rhamnosus</t>
  </si>
  <si>
    <t>Enterococcus faecium + Lactobacillus rhamnosus</t>
  </si>
  <si>
    <t>Enterococcus faecium</t>
  </si>
  <si>
    <t>E. faecium/Lactobacillus rhamnosus</t>
  </si>
  <si>
    <r>
      <t>S</t>
    </r>
    <r>
      <rPr>
        <b/>
        <i/>
        <vertAlign val="subscript"/>
        <sz val="10"/>
        <rFont val="Arial"/>
        <family val="2"/>
      </rPr>
      <t>r</t>
    </r>
  </si>
  <si>
    <r>
      <t>V</t>
    </r>
    <r>
      <rPr>
        <b/>
        <i/>
        <vertAlign val="subscript"/>
        <sz val="10"/>
        <rFont val="Arial"/>
        <family val="2"/>
      </rPr>
      <t>r</t>
    </r>
  </si>
  <si>
    <r>
      <t>S</t>
    </r>
    <r>
      <rPr>
        <b/>
        <i/>
        <vertAlign val="subscript"/>
        <sz val="10"/>
        <rFont val="Arial"/>
        <family val="2"/>
      </rPr>
      <t>R</t>
    </r>
  </si>
  <si>
    <r>
      <t>V</t>
    </r>
    <r>
      <rPr>
        <b/>
        <i/>
        <vertAlign val="subscript"/>
        <sz val="10"/>
        <rFont val="Arial"/>
        <family val="2"/>
      </rPr>
      <t>R</t>
    </r>
  </si>
  <si>
    <t>490Q</t>
  </si>
  <si>
    <t>Weizmannia coagulans</t>
  </si>
  <si>
    <t>VDLUFA 28.2.7</t>
  </si>
  <si>
    <t>L19</t>
  </si>
  <si>
    <t>W. coagulans</t>
  </si>
  <si>
    <t>Additiv Technospore 50</t>
  </si>
  <si>
    <t>491Q</t>
  </si>
  <si>
    <t>L06T-</t>
  </si>
  <si>
    <t>L20</t>
  </si>
  <si>
    <t>L21</t>
  </si>
  <si>
    <t>Lab 16 eliminated because only 1 analysis; Lab 5 a C outlier eliminated.</t>
  </si>
  <si>
    <t>Lab 5 eliminated as C outlier, lab 16 had only 1 value</t>
  </si>
  <si>
    <t>Lab 5 one C outlier eliminated, lab 16 had only 1 value</t>
  </si>
  <si>
    <t>comment</t>
  </si>
  <si>
    <t>lab</t>
  </si>
  <si>
    <t>cfu/g</t>
  </si>
  <si>
    <t>log cfu</t>
  </si>
  <si>
    <t>mean log cfu</t>
  </si>
  <si>
    <t>degree of freedom</t>
  </si>
  <si>
    <t xml:space="preserve">sum </t>
  </si>
  <si>
    <t>sum*2</t>
  </si>
  <si>
    <t>Repeatability conditions  (yes/no):</t>
  </si>
  <si>
    <t>yes</t>
  </si>
  <si>
    <t>method:</t>
  </si>
  <si>
    <t>method</t>
  </si>
  <si>
    <t>matrix:</t>
  </si>
  <si>
    <t>matrix</t>
  </si>
  <si>
    <t>Levucell SB20 (additive)</t>
  </si>
  <si>
    <t>EnvivaPro202 BA (additive)</t>
  </si>
  <si>
    <t>Lactosan (additive)</t>
  </si>
  <si>
    <t>BioPlus YC (additive)</t>
  </si>
  <si>
    <t>Bactocell (additive)</t>
  </si>
  <si>
    <t>Technospore 50 (additive)</t>
  </si>
  <si>
    <t>milk replacer</t>
  </si>
  <si>
    <r>
      <t>u</t>
    </r>
    <r>
      <rPr>
        <b/>
        <vertAlign val="subscript"/>
        <sz val="10"/>
        <rFont val="Arial"/>
        <family val="2"/>
      </rPr>
      <t>matrix</t>
    </r>
  </si>
  <si>
    <t>premix EnvivaPro100</t>
  </si>
  <si>
    <t>Enviva PRo100 (premix)</t>
  </si>
  <si>
    <t>milk replacer raising calves</t>
  </si>
  <si>
    <t>AF piglet</t>
  </si>
  <si>
    <t>supplementary feed piglet</t>
  </si>
  <si>
    <t>supplementary feed for chickens for fattening</t>
  </si>
  <si>
    <t>supplementary feed for piglet</t>
  </si>
  <si>
    <t>feed for attening turkeys</t>
  </si>
  <si>
    <t>feed for fattening turkeys</t>
  </si>
  <si>
    <t>milk replacer for raising calves Bovigold</t>
  </si>
  <si>
    <t>mineral feed</t>
  </si>
  <si>
    <t>mineral feed piglet</t>
  </si>
  <si>
    <t>mineral feed for sows</t>
  </si>
  <si>
    <t>mineral feed for fattening pigs</t>
  </si>
  <si>
    <t>year</t>
  </si>
  <si>
    <t>analyte</t>
  </si>
  <si>
    <t>median</t>
  </si>
  <si>
    <t>complete feed for piglets</t>
  </si>
  <si>
    <t>mineral feed for piglet</t>
  </si>
  <si>
    <r>
      <t xml:space="preserve">mean </t>
    </r>
    <r>
      <rPr>
        <b/>
        <i/>
        <sz val="10"/>
        <color rgb="FFFF0000"/>
        <rFont val="Arial"/>
        <family val="2"/>
      </rPr>
      <t>cfu/kg</t>
    </r>
  </si>
  <si>
    <t>intestinal enterococci</t>
  </si>
  <si>
    <t>blood plasma powder</t>
  </si>
  <si>
    <t>hemoglobin powder</t>
  </si>
  <si>
    <r>
      <t>mean</t>
    </r>
    <r>
      <rPr>
        <b/>
        <i/>
        <sz val="10"/>
        <color rgb="FFFF0000"/>
        <rFont val="Arial"/>
        <family val="2"/>
      </rPr>
      <t xml:space="preserve"> cfu/g</t>
    </r>
  </si>
  <si>
    <t>additive</t>
  </si>
  <si>
    <t>premix</t>
  </si>
  <si>
    <t>compound feed</t>
  </si>
  <si>
    <t>milk replacers</t>
  </si>
  <si>
    <t>mineral reed</t>
  </si>
  <si>
    <t>category:</t>
  </si>
  <si>
    <t>a) probiotics</t>
  </si>
  <si>
    <t>study no.</t>
  </si>
  <si>
    <t>1: https://www.vdlufa.de/ringversuche-2/feedstuff-analysis/?lang=en</t>
  </si>
  <si>
    <t>Calculation of the matrix uncertainty adapted to Annex 1 of ISO 19036:2019</t>
  </si>
  <si>
    <t>437Q_(2)</t>
  </si>
  <si>
    <t>437Q_(3)</t>
  </si>
  <si>
    <r>
      <t>u</t>
    </r>
    <r>
      <rPr>
        <b/>
        <vertAlign val="subscript"/>
        <sz val="11"/>
        <color rgb="FFFF0000"/>
        <rFont val="Arial"/>
        <family val="2"/>
      </rPr>
      <t>matrix</t>
    </r>
    <r>
      <rPr>
        <b/>
        <sz val="11"/>
        <color rgb="FFFF0000"/>
        <rFont val="Arial"/>
        <family val="2"/>
      </rPr>
      <t xml:space="preserve"> (log</t>
    </r>
    <r>
      <rPr>
        <b/>
        <vertAlign val="subscript"/>
        <sz val="11"/>
        <color rgb="FFFF0000"/>
        <rFont val="Arial"/>
        <family val="2"/>
      </rPr>
      <t>10</t>
    </r>
    <r>
      <rPr>
        <b/>
        <sz val="11"/>
        <color rgb="FFFF0000"/>
        <rFont val="Arial"/>
        <family val="2"/>
      </rPr>
      <t xml:space="preserve"> cfu/g)</t>
    </r>
  </si>
  <si>
    <t>compound feed pigs</t>
  </si>
  <si>
    <r>
      <t>Appendix S2: Metastudy VDLUFA</t>
    </r>
    <r>
      <rPr>
        <b/>
        <vertAlign val="super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proficiency tests</t>
    </r>
  </si>
  <si>
    <t>b) causative organisms (natural contamination)</t>
  </si>
  <si>
    <r>
      <t>(log cfu-mean log cfu)</t>
    </r>
    <r>
      <rPr>
        <b/>
        <vertAlign val="superscript"/>
        <sz val="10"/>
        <rFont val="Arial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</si>
</sst>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00"/>
  </numFmts>
  <fonts count="25" x14ac:knownFonts="1">
    <font>
      <sz val="10"/>
      <name val="Arial"/>
    </font>
    <font>
      <sz val="11"/>
      <color theme="1"/>
      <name val="Arial"/>
      <family val="2"/>
    </font>
    <font>
      <b/>
      <sz val="10"/>
      <name val="Arial"/>
      <family val="2"/>
    </font>
    <font>
      <sz val="10"/>
      <color indexed="55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b/>
      <vertAlign val="subscript"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11"/>
      <name val="Times New Roman"/>
      <family val="1"/>
    </font>
    <font>
      <b/>
      <i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vertAlign val="subscript"/>
      <sz val="10"/>
      <name val="Arial"/>
      <family val="2"/>
    </font>
    <font>
      <b/>
      <i/>
      <sz val="10"/>
      <color rgb="FFFF0000"/>
      <name val="Arial"/>
      <family val="2"/>
    </font>
    <font>
      <sz val="10"/>
      <color theme="0" tint="-0.249977111117893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2"/>
      <name val="Arial"/>
      <family val="2"/>
    </font>
    <font>
      <b/>
      <vertAlign val="superscript"/>
      <sz val="12"/>
      <name val="Arial"/>
      <family val="2"/>
    </font>
    <font>
      <u/>
      <sz val="10"/>
      <color theme="10"/>
      <name val="Arial"/>
      <family val="2"/>
    </font>
    <font>
      <b/>
      <sz val="11"/>
      <color rgb="FFFF0000"/>
      <name val="Arial"/>
      <family val="2"/>
    </font>
    <font>
      <b/>
      <vertAlign val="subscript"/>
      <sz val="11"/>
      <color rgb="FFFF0000"/>
      <name val="Arial"/>
      <family val="2"/>
    </font>
    <font>
      <b/>
      <vertAlign val="superscript"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60">
    <border>
      <left/>
      <right/>
      <top/>
      <bottom/>
      <diagonal/>
    </border>
    <border>
      <left style="dotted">
        <color indexed="10"/>
      </left>
      <right style="dotted">
        <color indexed="10"/>
      </right>
      <top style="thin">
        <color indexed="64"/>
      </top>
      <bottom style="dotted">
        <color indexed="10"/>
      </bottom>
      <diagonal/>
    </border>
    <border>
      <left style="dotted">
        <color indexed="10"/>
      </left>
      <right style="dotted">
        <color indexed="10"/>
      </right>
      <top style="dotted">
        <color indexed="10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10"/>
      </left>
      <right style="dotted">
        <color indexed="10"/>
      </right>
      <top style="dotted">
        <color indexed="10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dashed">
        <color indexed="10"/>
      </left>
      <right style="dashed">
        <color indexed="10"/>
      </right>
      <top style="dashed">
        <color indexed="10"/>
      </top>
      <bottom style="dashed">
        <color indexed="1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ashed">
        <color indexed="10"/>
      </left>
      <right/>
      <top style="dashed">
        <color indexed="10"/>
      </top>
      <bottom style="dashed">
        <color indexed="10"/>
      </bottom>
      <diagonal/>
    </border>
    <border>
      <left/>
      <right/>
      <top style="dashed">
        <color indexed="10"/>
      </top>
      <bottom style="dashed">
        <color indexed="10"/>
      </bottom>
      <diagonal/>
    </border>
    <border>
      <left/>
      <right style="dashed">
        <color indexed="10"/>
      </right>
      <top style="dashed">
        <color indexed="10"/>
      </top>
      <bottom style="dashed">
        <color indexed="10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/>
      <top style="dashed">
        <color indexed="10"/>
      </top>
      <bottom/>
      <diagonal/>
    </border>
    <border>
      <left/>
      <right/>
      <top/>
      <bottom style="dotted">
        <color indexed="64"/>
      </bottom>
      <diagonal/>
    </border>
    <border>
      <left style="dotted">
        <color indexed="10"/>
      </left>
      <right style="dotted">
        <color indexed="10"/>
      </right>
      <top/>
      <bottom style="dotted">
        <color indexed="10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 style="dotted">
        <color rgb="FFFF0000"/>
      </bottom>
      <diagonal/>
    </border>
    <border>
      <left style="dotted">
        <color rgb="FFFF0000"/>
      </left>
      <right style="dotted">
        <color rgb="FFFF0000"/>
      </right>
      <top style="dotted">
        <color rgb="FFFF0000"/>
      </top>
      <bottom style="dotted">
        <color rgb="FFFF0000"/>
      </bottom>
      <diagonal/>
    </border>
    <border>
      <left style="dotted">
        <color rgb="FFFF0000"/>
      </left>
      <right style="dotted">
        <color rgb="FFFF0000"/>
      </right>
      <top style="dotted">
        <color rgb="FFFF0000"/>
      </top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dotted">
        <color rgb="FFFF0000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rgb="FFFF0000"/>
      </left>
      <right style="dotted">
        <color rgb="FFFF0000"/>
      </right>
      <top style="dotted">
        <color rgb="FFFF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 style="dotted">
        <color indexed="10"/>
      </left>
      <right style="dotted">
        <color indexed="10"/>
      </right>
      <top style="dotted">
        <color indexed="10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tted">
        <color rgb="FFFF0000"/>
      </left>
      <right style="dotted">
        <color rgb="FFFF0000"/>
      </right>
      <top style="thin">
        <color auto="1"/>
      </top>
      <bottom style="dotted">
        <color rgb="FFFF0000"/>
      </bottom>
      <diagonal/>
    </border>
    <border>
      <left style="dotted">
        <color rgb="FFFF0000"/>
      </left>
      <right style="dotted">
        <color rgb="FFFF0000"/>
      </right>
      <top style="dotted">
        <color rgb="FFFF0000"/>
      </top>
      <bottom style="thin">
        <color auto="1"/>
      </bottom>
      <diagonal/>
    </border>
    <border>
      <left style="dotted">
        <color indexed="10"/>
      </left>
      <right style="dotted">
        <color indexed="10"/>
      </right>
      <top/>
      <bottom style="thin">
        <color auto="1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" fillId="0" borderId="0"/>
    <xf numFmtId="0" fontId="10" fillId="0" borderId="0"/>
    <xf numFmtId="0" fontId="21" fillId="0" borderId="0" applyNumberFormat="0" applyFill="0" applyBorder="0" applyAlignment="0" applyProtection="0"/>
  </cellStyleXfs>
  <cellXfs count="149">
    <xf numFmtId="0" fontId="0" fillId="0" borderId="0" xfId="0"/>
    <xf numFmtId="0" fontId="4" fillId="0" borderId="0" xfId="1" applyFont="1" applyProtection="1"/>
    <xf numFmtId="0" fontId="5" fillId="0" borderId="0" xfId="1" applyProtection="1"/>
    <xf numFmtId="0" fontId="5" fillId="0" borderId="0" xfId="1" applyAlignment="1" applyProtection="1">
      <alignment horizontal="right"/>
    </xf>
    <xf numFmtId="0" fontId="5" fillId="0" borderId="0" xfId="1" applyFont="1" applyProtection="1"/>
    <xf numFmtId="0" fontId="5" fillId="0" borderId="0" xfId="1" applyFont="1" applyAlignment="1" applyProtection="1">
      <alignment horizontal="right"/>
    </xf>
    <xf numFmtId="0" fontId="9" fillId="0" borderId="14" xfId="1" applyFont="1" applyBorder="1" applyAlignment="1" applyProtection="1">
      <alignment horizontal="center"/>
      <protection locked="0"/>
    </xf>
    <xf numFmtId="0" fontId="5" fillId="0" borderId="0" xfId="1" applyFont="1" applyBorder="1" applyAlignment="1" applyProtection="1">
      <alignment horizontal="right"/>
    </xf>
    <xf numFmtId="0" fontId="2" fillId="0" borderId="32" xfId="1" applyFont="1" applyFill="1" applyBorder="1" applyAlignment="1" applyProtection="1">
      <alignment horizontal="center" vertical="center"/>
    </xf>
    <xf numFmtId="0" fontId="2" fillId="0" borderId="33" xfId="1" applyFont="1" applyBorder="1" applyAlignment="1" applyProtection="1">
      <alignment horizontal="center"/>
    </xf>
    <xf numFmtId="0" fontId="2" fillId="0" borderId="34" xfId="1" applyFont="1" applyBorder="1" applyAlignment="1" applyProtection="1">
      <alignment horizontal="center"/>
    </xf>
    <xf numFmtId="0" fontId="8" fillId="0" borderId="34" xfId="1" applyFont="1" applyBorder="1" applyAlignment="1" applyProtection="1">
      <alignment horizontal="center"/>
    </xf>
    <xf numFmtId="0" fontId="5" fillId="0" borderId="22" xfId="1" applyBorder="1" applyAlignment="1" applyProtection="1">
      <alignment horizontal="center"/>
    </xf>
    <xf numFmtId="165" fontId="5" fillId="0" borderId="20" xfId="1" applyNumberFormat="1" applyBorder="1" applyAlignment="1" applyProtection="1">
      <alignment horizontal="center"/>
    </xf>
    <xf numFmtId="0" fontId="5" fillId="0" borderId="12" xfId="1" applyBorder="1" applyAlignment="1" applyProtection="1">
      <alignment horizontal="center"/>
    </xf>
    <xf numFmtId="165" fontId="5" fillId="0" borderId="9" xfId="1" applyNumberFormat="1" applyBorder="1" applyAlignment="1" applyProtection="1">
      <alignment horizontal="center"/>
    </xf>
    <xf numFmtId="0" fontId="5" fillId="0" borderId="11" xfId="1" applyBorder="1" applyAlignment="1" applyProtection="1">
      <alignment horizontal="center"/>
    </xf>
    <xf numFmtId="165" fontId="5" fillId="0" borderId="6" xfId="1" applyNumberFormat="1" applyBorder="1" applyAlignment="1" applyProtection="1">
      <alignment horizontal="center"/>
    </xf>
    <xf numFmtId="0" fontId="5" fillId="0" borderId="13" xfId="1" applyBorder="1" applyAlignment="1" applyProtection="1">
      <alignment horizontal="center"/>
    </xf>
    <xf numFmtId="166" fontId="2" fillId="0" borderId="26" xfId="1" applyNumberFormat="1" applyFont="1" applyBorder="1" applyAlignment="1" applyProtection="1">
      <alignment horizontal="center"/>
    </xf>
    <xf numFmtId="0" fontId="2" fillId="0" borderId="0" xfId="1" applyFont="1" applyProtection="1"/>
    <xf numFmtId="0" fontId="2" fillId="0" borderId="0" xfId="1" applyFont="1" applyFill="1" applyAlignment="1" applyProtection="1">
      <alignment horizontal="right"/>
    </xf>
    <xf numFmtId="11" fontId="3" fillId="0" borderId="0" xfId="1" applyNumberFormat="1" applyFont="1" applyFill="1" applyAlignment="1" applyProtection="1">
      <alignment horizontal="center"/>
    </xf>
    <xf numFmtId="165" fontId="2" fillId="0" borderId="0" xfId="1" applyNumberFormat="1" applyFont="1" applyFill="1" applyAlignment="1" applyProtection="1">
      <alignment horizontal="center"/>
    </xf>
    <xf numFmtId="166" fontId="2" fillId="0" borderId="4" xfId="1" applyNumberFormat="1" applyFont="1" applyBorder="1" applyAlignment="1" applyProtection="1">
      <alignment horizontal="center"/>
    </xf>
    <xf numFmtId="0" fontId="3" fillId="0" borderId="0" xfId="1" applyFont="1" applyFill="1" applyAlignment="1" applyProtection="1">
      <alignment horizontal="right"/>
    </xf>
    <xf numFmtId="165" fontId="3" fillId="0" borderId="0" xfId="1" applyNumberFormat="1" applyFont="1" applyFill="1" applyAlignment="1" applyProtection="1">
      <alignment horizontal="center"/>
    </xf>
    <xf numFmtId="164" fontId="3" fillId="0" borderId="0" xfId="1" applyNumberFormat="1" applyFont="1" applyFill="1" applyAlignment="1" applyProtection="1">
      <alignment horizontal="center"/>
    </xf>
    <xf numFmtId="0" fontId="2" fillId="0" borderId="15" xfId="1" applyFont="1" applyBorder="1" applyAlignment="1" applyProtection="1">
      <alignment horizontal="center"/>
    </xf>
    <xf numFmtId="166" fontId="2" fillId="2" borderId="4" xfId="1" applyNumberFormat="1" applyFont="1" applyFill="1" applyBorder="1" applyAlignment="1" applyProtection="1">
      <alignment horizontal="center"/>
    </xf>
    <xf numFmtId="0" fontId="5" fillId="0" borderId="0" xfId="1" applyAlignment="1" applyProtection="1">
      <alignment horizontal="center"/>
    </xf>
    <xf numFmtId="0" fontId="2" fillId="0" borderId="0" xfId="1" applyFont="1" applyAlignment="1" applyProtection="1">
      <alignment horizontal="right"/>
    </xf>
    <xf numFmtId="0" fontId="7" fillId="0" borderId="0" xfId="1" applyFont="1" applyProtection="1"/>
    <xf numFmtId="165" fontId="5" fillId="0" borderId="25" xfId="1" applyNumberFormat="1" applyBorder="1" applyAlignment="1" applyProtection="1">
      <alignment horizontal="center" vertical="center"/>
    </xf>
    <xf numFmtId="166" fontId="5" fillId="0" borderId="30" xfId="1" applyNumberFormat="1" applyBorder="1" applyAlignment="1" applyProtection="1">
      <alignment horizontal="center" vertical="center"/>
    </xf>
    <xf numFmtId="166" fontId="5" fillId="0" borderId="29" xfId="1" applyNumberFormat="1" applyBorder="1" applyAlignment="1" applyProtection="1">
      <alignment horizontal="center" vertical="center"/>
    </xf>
    <xf numFmtId="0" fontId="5" fillId="0" borderId="38" xfId="1" applyFont="1" applyBorder="1" applyAlignment="1" applyProtection="1">
      <alignment horizontal="center" vertical="center"/>
      <protection locked="0"/>
    </xf>
    <xf numFmtId="0" fontId="5" fillId="0" borderId="37" xfId="1" applyFont="1" applyBorder="1" applyAlignment="1" applyProtection="1">
      <alignment horizontal="center" vertical="center"/>
      <protection locked="0"/>
    </xf>
    <xf numFmtId="0" fontId="5" fillId="0" borderId="39" xfId="1" applyBorder="1" applyAlignment="1" applyProtection="1">
      <alignment horizontal="center" vertical="center"/>
      <protection locked="0"/>
    </xf>
    <xf numFmtId="165" fontId="5" fillId="0" borderId="24" xfId="1" applyNumberFormat="1" applyBorder="1" applyAlignment="1" applyProtection="1">
      <alignment horizontal="center" vertical="center"/>
    </xf>
    <xf numFmtId="0" fontId="5" fillId="0" borderId="38" xfId="1" applyFont="1" applyBorder="1" applyAlignment="1" applyProtection="1">
      <alignment horizontal="center" vertical="center"/>
      <protection locked="0"/>
    </xf>
    <xf numFmtId="165" fontId="5" fillId="0" borderId="25" xfId="1" applyNumberFormat="1" applyBorder="1" applyAlignment="1" applyProtection="1">
      <alignment horizontal="center" vertical="center"/>
    </xf>
    <xf numFmtId="166" fontId="5" fillId="0" borderId="30" xfId="1" applyNumberFormat="1" applyBorder="1" applyAlignment="1" applyProtection="1">
      <alignment horizontal="center" vertical="center"/>
    </xf>
    <xf numFmtId="166" fontId="5" fillId="0" borderId="29" xfId="1" applyNumberFormat="1" applyBorder="1" applyAlignment="1" applyProtection="1">
      <alignment horizontal="center" vertical="center"/>
    </xf>
    <xf numFmtId="0" fontId="5" fillId="0" borderId="39" xfId="1" applyBorder="1" applyAlignment="1" applyProtection="1">
      <alignment horizontal="center" vertical="center"/>
      <protection locked="0"/>
    </xf>
    <xf numFmtId="165" fontId="5" fillId="0" borderId="24" xfId="1" applyNumberFormat="1" applyBorder="1" applyAlignment="1" applyProtection="1">
      <alignment horizontal="center" vertical="center"/>
    </xf>
    <xf numFmtId="0" fontId="5" fillId="0" borderId="37" xfId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5" fillId="0" borderId="40" xfId="1" applyFont="1" applyBorder="1" applyAlignment="1" applyProtection="1">
      <alignment horizontal="center" vertical="center"/>
      <protection locked="0"/>
    </xf>
    <xf numFmtId="0" fontId="5" fillId="0" borderId="0" xfId="1" applyBorder="1" applyAlignment="1" applyProtection="1">
      <alignment horizontal="center"/>
    </xf>
    <xf numFmtId="0" fontId="5" fillId="0" borderId="44" xfId="1" applyFont="1" applyBorder="1" applyAlignment="1" applyProtection="1">
      <alignment horizontal="center" vertical="center"/>
      <protection locked="0"/>
    </xf>
    <xf numFmtId="166" fontId="5" fillId="0" borderId="43" xfId="1" applyNumberFormat="1" applyBorder="1" applyAlignment="1" applyProtection="1">
      <alignment horizontal="center" vertical="center"/>
    </xf>
    <xf numFmtId="165" fontId="5" fillId="0" borderId="9" xfId="1" applyNumberFormat="1" applyBorder="1" applyAlignment="1">
      <alignment horizontal="center" vertical="center"/>
    </xf>
    <xf numFmtId="1" fontId="5" fillId="0" borderId="4" xfId="1" applyNumberFormat="1" applyBorder="1" applyAlignment="1" applyProtection="1">
      <alignment horizontal="center" vertical="center"/>
    </xf>
    <xf numFmtId="0" fontId="5" fillId="0" borderId="19" xfId="1" applyFill="1" applyBorder="1" applyAlignment="1" applyProtection="1">
      <alignment horizontal="center"/>
    </xf>
    <xf numFmtId="0" fontId="5" fillId="0" borderId="42" xfId="1" applyFill="1" applyBorder="1" applyAlignment="1" applyProtection="1">
      <alignment horizontal="center"/>
    </xf>
    <xf numFmtId="0" fontId="5" fillId="0" borderId="5" xfId="1" applyFill="1" applyBorder="1" applyAlignment="1" applyProtection="1">
      <alignment horizontal="center"/>
    </xf>
    <xf numFmtId="0" fontId="5" fillId="0" borderId="10" xfId="1" applyFill="1" applyBorder="1" applyAlignment="1" applyProtection="1">
      <alignment horizontal="center"/>
    </xf>
    <xf numFmtId="0" fontId="5" fillId="0" borderId="3" xfId="1" applyFill="1" applyBorder="1" applyAlignment="1" applyProtection="1">
      <alignment horizontal="center"/>
    </xf>
    <xf numFmtId="11" fontId="5" fillId="0" borderId="20" xfId="1" applyNumberFormat="1" applyBorder="1" applyAlignment="1" applyProtection="1">
      <alignment horizontal="center"/>
      <protection locked="0"/>
    </xf>
    <xf numFmtId="11" fontId="5" fillId="0" borderId="25" xfId="1" applyNumberFormat="1" applyBorder="1" applyAlignment="1" applyProtection="1">
      <alignment horizontal="center"/>
      <protection locked="0"/>
    </xf>
    <xf numFmtId="11" fontId="5" fillId="0" borderId="8" xfId="1" applyNumberFormat="1" applyBorder="1" applyAlignment="1" applyProtection="1">
      <alignment horizontal="center"/>
      <protection locked="0"/>
    </xf>
    <xf numFmtId="11" fontId="5" fillId="0" borderId="6" xfId="1" applyNumberFormat="1" applyBorder="1" applyAlignment="1" applyProtection="1">
      <alignment horizontal="center"/>
      <protection locked="0"/>
    </xf>
    <xf numFmtId="0" fontId="9" fillId="0" borderId="23" xfId="1" applyFont="1" applyBorder="1" applyAlignment="1" applyProtection="1">
      <alignment horizontal="center"/>
    </xf>
    <xf numFmtId="0" fontId="9" fillId="0" borderId="41" xfId="1" applyFont="1" applyBorder="1" applyAlignment="1" applyProtection="1">
      <alignment horizontal="center"/>
    </xf>
    <xf numFmtId="0" fontId="9" fillId="0" borderId="7" xfId="1" applyFont="1" applyBorder="1" applyAlignment="1" applyProtection="1">
      <alignment horizontal="center"/>
    </xf>
    <xf numFmtId="0" fontId="9" fillId="0" borderId="1" xfId="1" applyFont="1" applyBorder="1" applyAlignment="1" applyProtection="1">
      <alignment horizontal="center"/>
    </xf>
    <xf numFmtId="0" fontId="9" fillId="0" borderId="2" xfId="1" applyFont="1" applyBorder="1" applyAlignment="1" applyProtection="1">
      <alignment horizontal="center"/>
    </xf>
    <xf numFmtId="0" fontId="2" fillId="0" borderId="45" xfId="1" applyFont="1" applyBorder="1" applyAlignment="1" applyProtection="1">
      <alignment horizontal="center"/>
    </xf>
    <xf numFmtId="165" fontId="5" fillId="0" borderId="46" xfId="1" applyNumberFormat="1" applyBorder="1" applyProtection="1"/>
    <xf numFmtId="0" fontId="2" fillId="0" borderId="47" xfId="1" applyFont="1" applyBorder="1" applyAlignment="1" applyProtection="1">
      <alignment horizontal="center"/>
    </xf>
    <xf numFmtId="165" fontId="5" fillId="0" borderId="48" xfId="1" applyNumberFormat="1" applyBorder="1" applyProtection="1"/>
    <xf numFmtId="0" fontId="5" fillId="0" borderId="44" xfId="1" applyBorder="1" applyAlignment="1" applyProtection="1">
      <alignment horizontal="center" vertical="center"/>
      <protection locked="0"/>
    </xf>
    <xf numFmtId="0" fontId="5" fillId="0" borderId="49" xfId="1" applyBorder="1" applyAlignment="1" applyProtection="1">
      <alignment horizontal="center"/>
    </xf>
    <xf numFmtId="0" fontId="9" fillId="0" borderId="50" xfId="1" applyFont="1" applyBorder="1" applyAlignment="1" applyProtection="1">
      <alignment horizontal="center"/>
    </xf>
    <xf numFmtId="11" fontId="5" fillId="0" borderId="51" xfId="1" applyNumberFormat="1" applyBorder="1" applyAlignment="1" applyProtection="1">
      <alignment horizontal="center"/>
      <protection locked="0"/>
    </xf>
    <xf numFmtId="165" fontId="5" fillId="0" borderId="25" xfId="1" applyNumberFormat="1" applyBorder="1" applyAlignment="1" applyProtection="1">
      <alignment horizontal="center"/>
    </xf>
    <xf numFmtId="165" fontId="5" fillId="0" borderId="25" xfId="1" applyNumberFormat="1" applyBorder="1" applyAlignment="1">
      <alignment horizontal="center" vertical="center"/>
    </xf>
    <xf numFmtId="0" fontId="5" fillId="0" borderId="53" xfId="1" applyFont="1" applyBorder="1" applyAlignment="1" applyProtection="1">
      <alignment horizontal="center" vertical="center"/>
      <protection locked="0"/>
    </xf>
    <xf numFmtId="0" fontId="5" fillId="0" borderId="54" xfId="1" applyBorder="1" applyAlignment="1" applyProtection="1">
      <alignment horizontal="center" vertical="center"/>
      <protection locked="0"/>
    </xf>
    <xf numFmtId="0" fontId="9" fillId="0" borderId="55" xfId="1" applyFont="1" applyBorder="1" applyAlignment="1" applyProtection="1">
      <alignment horizontal="center"/>
    </xf>
    <xf numFmtId="165" fontId="5" fillId="0" borderId="9" xfId="1" applyNumberFormat="1" applyBorder="1" applyAlignment="1" applyProtection="1">
      <alignment horizontal="center" vertical="center"/>
    </xf>
    <xf numFmtId="0" fontId="5" fillId="0" borderId="56" xfId="1" applyFill="1" applyBorder="1" applyAlignment="1" applyProtection="1">
      <alignment horizontal="center"/>
    </xf>
    <xf numFmtId="166" fontId="5" fillId="0" borderId="57" xfId="1" applyNumberFormat="1" applyBorder="1" applyAlignment="1" applyProtection="1">
      <alignment horizontal="center" vertical="center"/>
    </xf>
    <xf numFmtId="165" fontId="5" fillId="0" borderId="25" xfId="1" applyNumberFormat="1" applyBorder="1" applyAlignment="1" applyProtection="1">
      <alignment horizontal="center" vertical="center"/>
    </xf>
    <xf numFmtId="166" fontId="5" fillId="0" borderId="30" xfId="1" applyNumberFormat="1" applyBorder="1" applyAlignment="1" applyProtection="1">
      <alignment horizontal="center" vertical="center"/>
    </xf>
    <xf numFmtId="166" fontId="5" fillId="0" borderId="29" xfId="1" applyNumberFormat="1" applyBorder="1" applyAlignment="1" applyProtection="1">
      <alignment horizontal="center" vertical="center"/>
    </xf>
    <xf numFmtId="0" fontId="5" fillId="0" borderId="38" xfId="1" applyFont="1" applyBorder="1" applyAlignment="1" applyProtection="1">
      <alignment horizontal="center" vertical="center"/>
      <protection locked="0"/>
    </xf>
    <xf numFmtId="0" fontId="5" fillId="0" borderId="37" xfId="1" applyFont="1" applyBorder="1" applyAlignment="1" applyProtection="1">
      <alignment horizontal="center" vertical="center"/>
      <protection locked="0"/>
    </xf>
    <xf numFmtId="0" fontId="5" fillId="0" borderId="39" xfId="1" applyBorder="1" applyAlignment="1" applyProtection="1">
      <alignment horizontal="center" vertical="center"/>
      <protection locked="0"/>
    </xf>
    <xf numFmtId="165" fontId="5" fillId="0" borderId="24" xfId="1" applyNumberFormat="1" applyBorder="1" applyAlignment="1" applyProtection="1">
      <alignment horizontal="center" vertical="center"/>
    </xf>
    <xf numFmtId="0" fontId="5" fillId="0" borderId="58" xfId="1" applyFont="1" applyBorder="1" applyAlignment="1" applyProtection="1">
      <alignment horizontal="center" vertical="center"/>
      <protection locked="0"/>
    </xf>
    <xf numFmtId="0" fontId="9" fillId="0" borderId="16" xfId="1" applyFont="1" applyBorder="1" applyAlignment="1" applyProtection="1">
      <alignment horizontal="center" vertical="center"/>
      <protection locked="0"/>
    </xf>
    <xf numFmtId="11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1" fontId="0" fillId="0" borderId="0" xfId="0" applyNumberFormat="1" applyAlignment="1" applyProtection="1">
      <alignment horizontal="center"/>
      <protection locked="0"/>
    </xf>
    <xf numFmtId="2" fontId="11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11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9" fillId="4" borderId="16" xfId="1" applyFont="1" applyFill="1" applyBorder="1" applyAlignment="1" applyProtection="1">
      <alignment horizontal="center" vertical="center" wrapText="1"/>
      <protection locked="0"/>
    </xf>
    <xf numFmtId="0" fontId="9" fillId="0" borderId="16" xfId="1" applyFont="1" applyBorder="1" applyAlignment="1" applyProtection="1">
      <alignment horizontal="center" vertical="center" wrapText="1"/>
      <protection locked="0"/>
    </xf>
    <xf numFmtId="0" fontId="9" fillId="5" borderId="16" xfId="1" applyFont="1" applyFill="1" applyBorder="1" applyAlignment="1" applyProtection="1">
      <alignment horizontal="center" vertical="center" wrapText="1"/>
      <protection locked="0"/>
    </xf>
    <xf numFmtId="0" fontId="9" fillId="3" borderId="16" xfId="1" applyFont="1" applyFill="1" applyBorder="1" applyAlignment="1" applyProtection="1">
      <alignment horizontal="center" vertical="center" wrapText="1"/>
      <protection locked="0"/>
    </xf>
    <xf numFmtId="0" fontId="9" fillId="6" borderId="16" xfId="1" applyFont="1" applyFill="1" applyBorder="1" applyAlignment="1" applyProtection="1">
      <alignment horizontal="center" vertical="center" wrapText="1"/>
      <protection locked="0"/>
    </xf>
    <xf numFmtId="0" fontId="9" fillId="7" borderId="16" xfId="1" applyFont="1" applyFill="1" applyBorder="1" applyAlignment="1" applyProtection="1">
      <alignment horizontal="center" vertical="center" wrapText="1"/>
      <protection locked="0"/>
    </xf>
    <xf numFmtId="0" fontId="9" fillId="8" borderId="16" xfId="1" applyFont="1" applyFill="1" applyBorder="1" applyAlignment="1" applyProtection="1">
      <alignment horizontal="center" vertical="center" wrapText="1"/>
      <protection locked="0"/>
    </xf>
    <xf numFmtId="0" fontId="9" fillId="0" borderId="0" xfId="1" applyFont="1" applyBorder="1" applyAlignment="1" applyProtection="1">
      <alignment horizontal="center" vertical="center"/>
      <protection locked="0"/>
    </xf>
    <xf numFmtId="0" fontId="9" fillId="0" borderId="0" xfId="1" applyFont="1" applyBorder="1" applyAlignment="1" applyProtection="1">
      <alignment horizontal="center" vertical="center" wrapText="1"/>
      <protection locked="0"/>
    </xf>
    <xf numFmtId="0" fontId="9" fillId="0" borderId="17" xfId="1" applyFont="1" applyBorder="1" applyAlignment="1" applyProtection="1">
      <alignment horizontal="center" vertical="center" wrapText="1"/>
      <protection locked="0"/>
    </xf>
    <xf numFmtId="0" fontId="9" fillId="0" borderId="0" xfId="1" applyFont="1" applyFill="1" applyBorder="1" applyAlignment="1" applyProtection="1">
      <alignment horizontal="center" vertical="center" wrapText="1"/>
      <protection locked="0"/>
    </xf>
    <xf numFmtId="10" fontId="16" fillId="0" borderId="0" xfId="0" applyNumberFormat="1" applyFont="1"/>
    <xf numFmtId="0" fontId="9" fillId="4" borderId="0" xfId="1" applyFont="1" applyFill="1" applyBorder="1" applyAlignment="1" applyProtection="1">
      <alignment horizontal="center" vertical="center" wrapText="1"/>
      <protection locked="0"/>
    </xf>
    <xf numFmtId="0" fontId="9" fillId="6" borderId="0" xfId="1" applyFont="1" applyFill="1" applyBorder="1" applyAlignment="1" applyProtection="1">
      <alignment horizontal="center" vertical="center" wrapText="1"/>
      <protection locked="0"/>
    </xf>
    <xf numFmtId="0" fontId="2" fillId="0" borderId="35" xfId="1" applyFont="1" applyBorder="1" applyAlignment="1" applyProtection="1">
      <alignment horizontal="left"/>
    </xf>
    <xf numFmtId="0" fontId="2" fillId="0" borderId="27" xfId="1" applyFont="1" applyBorder="1" applyAlignment="1" applyProtection="1">
      <alignment horizontal="left"/>
    </xf>
    <xf numFmtId="0" fontId="2" fillId="0" borderId="36" xfId="1" applyFont="1" applyBorder="1" applyAlignment="1" applyProtection="1">
      <alignment horizontal="left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/>
    <xf numFmtId="0" fontId="19" fillId="0" borderId="0" xfId="0" applyFont="1" applyAlignment="1">
      <alignment horizontal="left"/>
    </xf>
    <xf numFmtId="0" fontId="0" fillId="0" borderId="0" xfId="0" applyFont="1" applyFill="1" applyBorder="1" applyAlignment="1">
      <alignment wrapText="1"/>
    </xf>
    <xf numFmtId="0" fontId="5" fillId="4" borderId="0" xfId="0" applyFont="1" applyFill="1" applyAlignment="1">
      <alignment wrapText="1"/>
    </xf>
    <xf numFmtId="0" fontId="5" fillId="5" borderId="0" xfId="0" applyFont="1" applyFill="1" applyAlignment="1">
      <alignment wrapText="1"/>
    </xf>
    <xf numFmtId="0" fontId="5" fillId="3" borderId="0" xfId="0" applyFont="1" applyFill="1" applyAlignment="1">
      <alignment wrapText="1"/>
    </xf>
    <xf numFmtId="0" fontId="5" fillId="6" borderId="0" xfId="0" applyFont="1" applyFill="1" applyAlignment="1">
      <alignment wrapText="1"/>
    </xf>
    <xf numFmtId="0" fontId="5" fillId="7" borderId="0" xfId="0" applyFont="1" applyFill="1" applyAlignment="1">
      <alignment wrapText="1"/>
    </xf>
    <xf numFmtId="0" fontId="0" fillId="8" borderId="0" xfId="0" applyFill="1"/>
    <xf numFmtId="0" fontId="5" fillId="8" borderId="0" xfId="0" applyFont="1" applyFill="1" applyAlignment="1">
      <alignment horizontal="center"/>
    </xf>
    <xf numFmtId="0" fontId="5" fillId="8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21" fillId="0" borderId="0" xfId="4" applyAlignment="1">
      <alignment wrapText="1"/>
    </xf>
    <xf numFmtId="0" fontId="21" fillId="0" borderId="0" xfId="4"/>
    <xf numFmtId="0" fontId="22" fillId="9" borderId="59" xfId="3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" fontId="5" fillId="0" borderId="31" xfId="1" applyNumberFormat="1" applyBorder="1" applyAlignment="1" applyProtection="1">
      <alignment horizontal="center" vertical="center"/>
    </xf>
    <xf numFmtId="1" fontId="5" fillId="0" borderId="52" xfId="1" applyNumberFormat="1" applyBorder="1" applyAlignment="1">
      <alignment horizontal="center" vertical="center"/>
    </xf>
    <xf numFmtId="1" fontId="5" fillId="0" borderId="28" xfId="1" applyNumberFormat="1" applyBorder="1" applyAlignment="1" applyProtection="1">
      <alignment horizontal="center" vertical="center"/>
    </xf>
    <xf numFmtId="1" fontId="5" fillId="0" borderId="28" xfId="1" applyNumberFormat="1" applyBorder="1" applyAlignment="1">
      <alignment horizontal="center" vertical="center"/>
    </xf>
    <xf numFmtId="0" fontId="9" fillId="0" borderId="16" xfId="1" applyFont="1" applyBorder="1" applyAlignment="1" applyProtection="1">
      <alignment horizontal="center" vertical="center"/>
      <protection locked="0"/>
    </xf>
    <xf numFmtId="0" fontId="9" fillId="0" borderId="17" xfId="1" applyFont="1" applyBorder="1" applyAlignment="1" applyProtection="1">
      <alignment horizontal="center" vertical="center"/>
      <protection locked="0"/>
    </xf>
    <xf numFmtId="0" fontId="9" fillId="0" borderId="18" xfId="1" applyFont="1" applyBorder="1" applyAlignment="1" applyProtection="1">
      <alignment horizontal="center" vertical="center"/>
      <protection locked="0"/>
    </xf>
    <xf numFmtId="0" fontId="9" fillId="0" borderId="16" xfId="1" applyFont="1" applyBorder="1" applyAlignment="1" applyProtection="1">
      <alignment horizontal="center"/>
      <protection locked="0"/>
    </xf>
    <xf numFmtId="0" fontId="9" fillId="0" borderId="17" xfId="1" applyFont="1" applyBorder="1" applyAlignment="1" applyProtection="1">
      <alignment horizontal="center"/>
      <protection locked="0"/>
    </xf>
    <xf numFmtId="0" fontId="9" fillId="0" borderId="18" xfId="1" applyFont="1" applyBorder="1" applyAlignment="1" applyProtection="1">
      <alignment horizontal="center"/>
      <protection locked="0"/>
    </xf>
    <xf numFmtId="0" fontId="5" fillId="0" borderId="21" xfId="1" applyBorder="1" applyAlignment="1" applyProtection="1">
      <alignment horizontal="center" vertical="center"/>
    </xf>
    <xf numFmtId="0" fontId="9" fillId="0" borderId="0" xfId="1" applyFont="1" applyAlignment="1" applyProtection="1">
      <alignment horizontal="left" vertical="top" wrapText="1"/>
      <protection locked="0"/>
    </xf>
  </cellXfs>
  <cellStyles count="5">
    <cellStyle name="Link" xfId="4" builtinId="8"/>
    <cellStyle name="Standard" xfId="0" builtinId="0"/>
    <cellStyle name="Standard 2" xfId="1"/>
    <cellStyle name="Standard 3" xfId="2"/>
    <cellStyle name="Standard 4" xfId="3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zoomScale="70" zoomScaleNormal="70" workbookViewId="0">
      <selection activeCell="M8" sqref="M8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6.28515625" style="2" customWidth="1"/>
    <col min="13" max="13" width="26.5703125" style="2" customWidth="1"/>
    <col min="14" max="14" width="21.5703125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/>
      <c r="C3" s="142"/>
      <c r="D3" s="143"/>
      <c r="F3" s="4"/>
    </row>
    <row r="4" spans="1:14" x14ac:dyDescent="0.2">
      <c r="A4" s="3" t="s">
        <v>98</v>
      </c>
      <c r="B4" s="141"/>
      <c r="C4" s="142"/>
      <c r="D4" s="143"/>
      <c r="F4" s="144"/>
      <c r="G4" s="145"/>
      <c r="H4" s="145"/>
      <c r="I4" s="146"/>
    </row>
    <row r="5" spans="1:14" x14ac:dyDescent="0.2">
      <c r="A5" s="5"/>
      <c r="B5" s="141"/>
      <c r="C5" s="142"/>
      <c r="D5" s="143"/>
      <c r="H5" s="5" t="s">
        <v>96</v>
      </c>
      <c r="I5" s="6"/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37" t="s">
        <v>0</v>
      </c>
      <c r="B9" s="12"/>
      <c r="C9" s="63"/>
      <c r="D9" s="63"/>
      <c r="E9" s="63"/>
      <c r="F9" s="63"/>
      <c r="G9" s="63"/>
      <c r="H9" s="63"/>
      <c r="I9" s="54"/>
      <c r="J9" s="59">
        <v>100000</v>
      </c>
      <c r="K9" s="13">
        <f>IF(J9&gt;1,LOG10(J9),"")</f>
        <v>5</v>
      </c>
      <c r="L9" s="33">
        <f>IF(J9&gt;1,AVERAGE(K9:K11),"")</f>
        <v>5.0520315435464758</v>
      </c>
      <c r="M9" s="34">
        <f t="shared" ref="M9:M47" si="0">IF(J9&gt;1,(K9-L9)^2,"")</f>
        <v>2.7072815238288039E-3</v>
      </c>
      <c r="N9" s="137">
        <f>IF(COUNT(M9:M11)&gt;0,COUNT(M9:M11)-1,"")</f>
        <v>2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57300</v>
      </c>
      <c r="K10" s="13">
        <f t="shared" ref="K10:K47" si="1">IF(J10&gt;1,LOG10(J10),"")</f>
        <v>4.7581546219673898</v>
      </c>
      <c r="L10" s="33">
        <f>IF(J10&gt;1,AVERAGE(K9:K11),"")</f>
        <v>5.0520315435464758</v>
      </c>
      <c r="M10" s="34">
        <f t="shared" si="0"/>
        <v>8.6363645036800232E-2</v>
      </c>
      <c r="N10" s="137"/>
    </row>
    <row r="11" spans="1:14" x14ac:dyDescent="0.2">
      <c r="A11" s="72"/>
      <c r="B11" s="73"/>
      <c r="C11" s="74"/>
      <c r="D11" s="74"/>
      <c r="E11" s="74"/>
      <c r="F11" s="74"/>
      <c r="G11" s="74"/>
      <c r="H11" s="74"/>
      <c r="I11" s="55"/>
      <c r="J11" s="75">
        <v>250000</v>
      </c>
      <c r="K11" s="76">
        <f t="shared" si="1"/>
        <v>5.3979400086720375</v>
      </c>
      <c r="L11" s="77">
        <f>IF(J11&gt;1,AVERAGE(K9:K11),"")</f>
        <v>5.0520315435464758</v>
      </c>
      <c r="M11" s="34">
        <f t="shared" si="0"/>
        <v>0.11965266624552195</v>
      </c>
      <c r="N11" s="138"/>
    </row>
    <row r="12" spans="1:14" x14ac:dyDescent="0.2">
      <c r="A12" s="78" t="s">
        <v>1</v>
      </c>
      <c r="B12" s="16"/>
      <c r="C12" s="66"/>
      <c r="D12" s="66"/>
      <c r="E12" s="66"/>
      <c r="F12" s="66"/>
      <c r="G12" s="66"/>
      <c r="H12" s="66"/>
      <c r="I12" s="56"/>
      <c r="J12" s="62">
        <v>100000</v>
      </c>
      <c r="K12" s="17">
        <f t="shared" si="1"/>
        <v>5</v>
      </c>
      <c r="L12" s="39">
        <f>IF(J12&gt;1,AVERAGE(K12:K14),"")</f>
        <v>4.8790773109836945</v>
      </c>
      <c r="M12" s="34">
        <f t="shared" si="0"/>
        <v>1.4622296718934141E-2</v>
      </c>
      <c r="N12" s="139">
        <f>IF(COUNT(M12:M14)&gt;0,COUNT(M12:M14)-1,"")</f>
        <v>1</v>
      </c>
    </row>
    <row r="13" spans="1:14" x14ac:dyDescent="0.2">
      <c r="A13" s="36"/>
      <c r="B13" s="49"/>
      <c r="C13" s="63"/>
      <c r="D13" s="63"/>
      <c r="E13" s="63"/>
      <c r="F13" s="63"/>
      <c r="G13" s="63"/>
      <c r="H13" s="63"/>
      <c r="I13" s="55"/>
      <c r="J13" s="60">
        <v>57300</v>
      </c>
      <c r="K13" s="13">
        <f t="shared" si="1"/>
        <v>4.7581546219673898</v>
      </c>
      <c r="L13" s="33">
        <f>IF(J13&gt;1,AVERAGE(K12:K14),"")</f>
        <v>4.8790773109836945</v>
      </c>
      <c r="M13" s="51">
        <f t="shared" si="0"/>
        <v>1.4622296718933926E-2</v>
      </c>
      <c r="N13" s="137"/>
    </row>
    <row r="14" spans="1:14" x14ac:dyDescent="0.2">
      <c r="A14" s="79"/>
      <c r="B14" s="14"/>
      <c r="C14" s="80"/>
      <c r="D14" s="80"/>
      <c r="E14" s="80"/>
      <c r="F14" s="80"/>
      <c r="G14" s="80"/>
      <c r="H14" s="80"/>
      <c r="I14" s="57"/>
      <c r="J14" s="61"/>
      <c r="K14" s="15" t="str">
        <f t="shared" si="1"/>
        <v/>
      </c>
      <c r="L14" s="81" t="str">
        <f>IF(J14&gt;1,AVERAGE(K12:K14),"")</f>
        <v/>
      </c>
      <c r="M14" s="35" t="str">
        <f t="shared" si="0"/>
        <v/>
      </c>
      <c r="N14" s="140"/>
    </row>
    <row r="15" spans="1:14" x14ac:dyDescent="0.2">
      <c r="A15" s="48" t="s">
        <v>2</v>
      </c>
      <c r="B15" s="12"/>
      <c r="C15" s="63"/>
      <c r="D15" s="63"/>
      <c r="E15" s="63"/>
      <c r="F15" s="63"/>
      <c r="G15" s="63"/>
      <c r="H15" s="63"/>
      <c r="I15" s="54"/>
      <c r="J15" s="59">
        <v>1272.7272727272727</v>
      </c>
      <c r="K15" s="13">
        <f t="shared" si="1"/>
        <v>3.1047353505200128</v>
      </c>
      <c r="L15" s="33">
        <f>IF(J15&gt;1,AVERAGE(K15:K17),"")</f>
        <v>3.1395767744494538</v>
      </c>
      <c r="M15" s="51">
        <f t="shared" si="0"/>
        <v>1.2139248214310245E-3</v>
      </c>
      <c r="N15" s="137">
        <f>IF(COUNT(M15:M17)&gt;0,COUNT(M15:M17)-1,"")</f>
        <v>2</v>
      </c>
    </row>
    <row r="16" spans="1:14" x14ac:dyDescent="0.2">
      <c r="A16" s="36"/>
      <c r="B16" s="49"/>
      <c r="C16" s="64"/>
      <c r="D16" s="64"/>
      <c r="E16" s="64"/>
      <c r="F16" s="64"/>
      <c r="G16" s="64"/>
      <c r="H16" s="64"/>
      <c r="I16" s="55"/>
      <c r="J16" s="60">
        <v>1000</v>
      </c>
      <c r="K16" s="13">
        <f t="shared" si="1"/>
        <v>3</v>
      </c>
      <c r="L16" s="33">
        <f>IF(J16&gt;1,AVERAGE(K15:K17),"")</f>
        <v>3.1395767744494538</v>
      </c>
      <c r="M16" s="34">
        <f t="shared" si="0"/>
        <v>1.9481675965713704E-2</v>
      </c>
      <c r="N16" s="137"/>
    </row>
    <row r="17" spans="1:14" x14ac:dyDescent="0.2">
      <c r="A17" s="72"/>
      <c r="B17" s="73"/>
      <c r="C17" s="74"/>
      <c r="D17" s="74"/>
      <c r="E17" s="74"/>
      <c r="F17" s="74"/>
      <c r="G17" s="74"/>
      <c r="H17" s="74"/>
      <c r="I17" s="82"/>
      <c r="J17" s="75">
        <v>2060.6060606060605</v>
      </c>
      <c r="K17" s="76">
        <f t="shared" si="1"/>
        <v>3.3139949728283487</v>
      </c>
      <c r="L17" s="77">
        <f>IF(J17&gt;1,AVERAGE(K15:K17),"")</f>
        <v>3.1395767744494538</v>
      </c>
      <c r="M17" s="34">
        <f t="shared" si="0"/>
        <v>3.0421707925739512E-2</v>
      </c>
      <c r="N17" s="138"/>
    </row>
    <row r="18" spans="1:14" x14ac:dyDescent="0.2">
      <c r="A18" s="78" t="s">
        <v>3</v>
      </c>
      <c r="B18" s="16"/>
      <c r="C18" s="66"/>
      <c r="D18" s="66"/>
      <c r="E18" s="66"/>
      <c r="F18" s="66"/>
      <c r="G18" s="66"/>
      <c r="H18" s="66"/>
      <c r="I18" s="56"/>
      <c r="J18" s="62">
        <v>522.72727272727263</v>
      </c>
      <c r="K18" s="17">
        <f t="shared" si="1"/>
        <v>2.7182751595314052</v>
      </c>
      <c r="L18" s="39">
        <f>IF(J18&gt;1,AVERAGE(K18:K20),"")</f>
        <v>2.726208734667058</v>
      </c>
      <c r="M18" s="34">
        <f t="shared" si="0"/>
        <v>6.294161443304911E-5</v>
      </c>
      <c r="N18" s="139">
        <f>IF(COUNT(M18:M20)&gt;0,COUNT(M18:M20)-1,"")</f>
        <v>2</v>
      </c>
    </row>
    <row r="19" spans="1:14" x14ac:dyDescent="0.2">
      <c r="A19" s="36"/>
      <c r="B19" s="49"/>
      <c r="C19" s="64"/>
      <c r="D19" s="64"/>
      <c r="E19" s="64"/>
      <c r="F19" s="64"/>
      <c r="G19" s="64"/>
      <c r="H19" s="64"/>
      <c r="I19" s="55"/>
      <c r="J19" s="60">
        <v>500</v>
      </c>
      <c r="K19" s="13">
        <f t="shared" si="1"/>
        <v>2.6989700043360187</v>
      </c>
      <c r="L19" s="33">
        <f>IF(J19&gt;1,AVERAGE(K18:K20),"")</f>
        <v>2.726208734667058</v>
      </c>
      <c r="M19" s="34">
        <f t="shared" si="0"/>
        <v>7.4194843004708006E-4</v>
      </c>
      <c r="N19" s="137"/>
    </row>
    <row r="20" spans="1:14" x14ac:dyDescent="0.2">
      <c r="A20" s="79"/>
      <c r="B20" s="14"/>
      <c r="C20" s="65"/>
      <c r="D20" s="65"/>
      <c r="E20" s="65"/>
      <c r="F20" s="65"/>
      <c r="G20" s="65"/>
      <c r="H20" s="65"/>
      <c r="I20" s="57"/>
      <c r="J20" s="61">
        <v>577.27272727272725</v>
      </c>
      <c r="K20" s="15">
        <f t="shared" si="1"/>
        <v>2.7613810401337506</v>
      </c>
      <c r="L20" s="52">
        <f>IF(J20&gt;1,AVERAGE(K18:K20),"")</f>
        <v>2.726208734667058</v>
      </c>
      <c r="M20" s="83">
        <f t="shared" si="0"/>
        <v>1.2370910718423334E-3</v>
      </c>
      <c r="N20" s="140"/>
    </row>
    <row r="21" spans="1:14" x14ac:dyDescent="0.2">
      <c r="A21" s="48" t="s">
        <v>4</v>
      </c>
      <c r="B21" s="12"/>
      <c r="C21" s="63"/>
      <c r="D21" s="63"/>
      <c r="E21" s="63"/>
      <c r="F21" s="63"/>
      <c r="G21" s="63"/>
      <c r="H21" s="63"/>
      <c r="I21" s="54"/>
      <c r="J21" s="59">
        <v>5666666.666666667</v>
      </c>
      <c r="K21" s="13">
        <f t="shared" si="1"/>
        <v>6.7533276666586115</v>
      </c>
      <c r="L21" s="33">
        <f>IF(J21&gt;1,AVERAGE(K21:K23),"")</f>
        <v>6.7692049587301915</v>
      </c>
      <c r="M21" s="51">
        <f t="shared" si="0"/>
        <v>2.5208840352625557E-4</v>
      </c>
      <c r="N21" s="137">
        <f>IF(COUNT(M21:M23)&gt;0,COUNT(M21:M23)-1,"")</f>
        <v>2</v>
      </c>
    </row>
    <row r="22" spans="1:14" x14ac:dyDescent="0.2">
      <c r="A22" s="36"/>
      <c r="B22" s="49"/>
      <c r="C22" s="64"/>
      <c r="D22" s="64"/>
      <c r="E22" s="64"/>
      <c r="F22" s="64"/>
      <c r="G22" s="64"/>
      <c r="H22" s="64"/>
      <c r="I22" s="55"/>
      <c r="J22" s="60">
        <v>5000000</v>
      </c>
      <c r="K22" s="13">
        <f t="shared" si="1"/>
        <v>6.6989700043360187</v>
      </c>
      <c r="L22" s="33">
        <f>IF(J22&gt;1,AVERAGE(K21:K23),"")</f>
        <v>6.7692049587301915</v>
      </c>
      <c r="M22" s="34">
        <f t="shared" si="0"/>
        <v>4.9329488187515209E-3</v>
      </c>
      <c r="N22" s="137"/>
    </row>
    <row r="23" spans="1:14" x14ac:dyDescent="0.2">
      <c r="A23" s="72"/>
      <c r="B23" s="73"/>
      <c r="C23" s="74"/>
      <c r="D23" s="74"/>
      <c r="E23" s="74"/>
      <c r="F23" s="74"/>
      <c r="G23" s="74"/>
      <c r="H23" s="74"/>
      <c r="I23" s="82"/>
      <c r="J23" s="75">
        <v>7166666.666666667</v>
      </c>
      <c r="K23" s="76">
        <f t="shared" si="1"/>
        <v>6.8553172051959432</v>
      </c>
      <c r="L23" s="77">
        <f>IF(J23&gt;1,AVERAGE(K21:K23),"")</f>
        <v>6.7692049587301915</v>
      </c>
      <c r="M23" s="34">
        <f t="shared" si="0"/>
        <v>7.4153189913783793E-3</v>
      </c>
      <c r="N23" s="138"/>
    </row>
    <row r="24" spans="1:14" x14ac:dyDescent="0.2">
      <c r="A24" s="78" t="s">
        <v>5</v>
      </c>
      <c r="B24" s="16"/>
      <c r="C24" s="66"/>
      <c r="D24" s="66"/>
      <c r="E24" s="66"/>
      <c r="F24" s="66"/>
      <c r="G24" s="66"/>
      <c r="H24" s="66"/>
      <c r="I24" s="56"/>
      <c r="J24" s="62">
        <v>409090.90909090906</v>
      </c>
      <c r="K24" s="17">
        <f t="shared" si="1"/>
        <v>5.6118198286171186</v>
      </c>
      <c r="L24" s="39">
        <f>IF(J24&gt;1,AVERAGE(K24:K26),"")</f>
        <v>5.6105633374171289</v>
      </c>
      <c r="M24" s="34">
        <f t="shared" si="0"/>
        <v>1.5787701356516009E-6</v>
      </c>
      <c r="N24" s="139">
        <f>IF(COUNT(M24:M26)&gt;0,COUNT(M24:M26)-1,"")</f>
        <v>2</v>
      </c>
    </row>
    <row r="25" spans="1:14" x14ac:dyDescent="0.2">
      <c r="A25" s="36"/>
      <c r="B25" s="49"/>
      <c r="C25" s="64"/>
      <c r="D25" s="64"/>
      <c r="E25" s="64"/>
      <c r="F25" s="64"/>
      <c r="G25" s="64"/>
      <c r="H25" s="64"/>
      <c r="I25" s="55"/>
      <c r="J25" s="60">
        <v>500000</v>
      </c>
      <c r="K25" s="13">
        <f t="shared" si="1"/>
        <v>5.6989700043360187</v>
      </c>
      <c r="L25" s="33">
        <f>IF(J25&gt;1,AVERAGE(K24:K26),"")</f>
        <v>5.6105633374171289</v>
      </c>
      <c r="M25" s="34">
        <f t="shared" si="0"/>
        <v>7.8157387557075374E-3</v>
      </c>
      <c r="N25" s="137"/>
    </row>
    <row r="26" spans="1:14" x14ac:dyDescent="0.2">
      <c r="A26" s="79"/>
      <c r="B26" s="14"/>
      <c r="C26" s="65"/>
      <c r="D26" s="65"/>
      <c r="E26" s="65"/>
      <c r="F26" s="65"/>
      <c r="G26" s="65"/>
      <c r="H26" s="65"/>
      <c r="I26" s="57"/>
      <c r="J26" s="61">
        <v>331818.18181818182</v>
      </c>
      <c r="K26" s="15">
        <f t="shared" si="1"/>
        <v>5.5209001792982493</v>
      </c>
      <c r="L26" s="52">
        <f>IF(J26&gt;1,AVERAGE(K24:K26),"")</f>
        <v>5.6105633374171289</v>
      </c>
      <c r="M26" s="83">
        <f t="shared" si="0"/>
        <v>8.0394819238512032E-3</v>
      </c>
      <c r="N26" s="140"/>
    </row>
    <row r="27" spans="1:14" x14ac:dyDescent="0.2">
      <c r="A27" s="48" t="s">
        <v>6</v>
      </c>
      <c r="B27" s="12"/>
      <c r="C27" s="63"/>
      <c r="D27" s="63"/>
      <c r="E27" s="63"/>
      <c r="F27" s="63"/>
      <c r="G27" s="63"/>
      <c r="H27" s="63"/>
      <c r="I27" s="54"/>
      <c r="J27" s="59">
        <v>66190.476190476184</v>
      </c>
      <c r="K27" s="13">
        <f t="shared" si="1"/>
        <v>4.8207955055201754</v>
      </c>
      <c r="L27" s="33">
        <f>IF(J27&gt;1,AVERAGE(K27:K29),"")</f>
        <v>4.8635315605130174</v>
      </c>
      <c r="M27" s="51">
        <f t="shared" si="0"/>
        <v>1.8263703963512109E-3</v>
      </c>
      <c r="N27" s="137">
        <f>IF(COUNT(M27:M29)&gt;0,COUNT(M27:M29)-1,"")</f>
        <v>2</v>
      </c>
    </row>
    <row r="28" spans="1:14" x14ac:dyDescent="0.2">
      <c r="A28" s="36"/>
      <c r="B28" s="49"/>
      <c r="C28" s="64"/>
      <c r="D28" s="64"/>
      <c r="E28" s="64"/>
      <c r="F28" s="64"/>
      <c r="G28" s="64"/>
      <c r="H28" s="64"/>
      <c r="I28" s="55"/>
      <c r="J28" s="60">
        <v>60000</v>
      </c>
      <c r="K28" s="13">
        <f t="shared" si="1"/>
        <v>4.7781512503836439</v>
      </c>
      <c r="L28" s="33">
        <f>IF(J28&gt;1,AVERAGE(K27:K29),"")</f>
        <v>4.8635315605130174</v>
      </c>
      <c r="M28" s="34">
        <f t="shared" si="0"/>
        <v>7.2897973577880039E-3</v>
      </c>
      <c r="N28" s="137"/>
    </row>
    <row r="29" spans="1:14" x14ac:dyDescent="0.2">
      <c r="A29" s="72"/>
      <c r="B29" s="73"/>
      <c r="C29" s="74"/>
      <c r="D29" s="74"/>
      <c r="E29" s="74"/>
      <c r="F29" s="74"/>
      <c r="G29" s="74"/>
      <c r="H29" s="74"/>
      <c r="I29" s="82"/>
      <c r="J29" s="75">
        <v>98095.238095238092</v>
      </c>
      <c r="K29" s="76">
        <f t="shared" si="1"/>
        <v>4.9916479256352337</v>
      </c>
      <c r="L29" s="77">
        <f>IF(J29&gt;1,AVERAGE(K27:K29),"")</f>
        <v>4.8635315605130174</v>
      </c>
      <c r="M29" s="34">
        <f t="shared" si="0"/>
        <v>1.6413803012129056E-2</v>
      </c>
      <c r="N29" s="138"/>
    </row>
    <row r="30" spans="1:14" x14ac:dyDescent="0.2">
      <c r="A30" s="78" t="s">
        <v>7</v>
      </c>
      <c r="B30" s="16"/>
      <c r="C30" s="66"/>
      <c r="D30" s="66"/>
      <c r="E30" s="66"/>
      <c r="F30" s="66"/>
      <c r="G30" s="66"/>
      <c r="H30" s="66"/>
      <c r="I30" s="56"/>
      <c r="J30" s="62">
        <v>116129.03225806452</v>
      </c>
      <c r="K30" s="17">
        <f t="shared" si="1"/>
        <v>5.0649408069330146</v>
      </c>
      <c r="L30" s="39">
        <f>IF(J30&gt;1,AVERAGE(K30:K32),"")</f>
        <v>5.1123357022205598</v>
      </c>
      <c r="M30" s="34">
        <f t="shared" si="0"/>
        <v>2.2462760993173692E-3</v>
      </c>
      <c r="N30" s="139">
        <f>IF(COUNT(M30:M32)&gt;0,COUNT(M30:M32)-1,"")</f>
        <v>2</v>
      </c>
    </row>
    <row r="31" spans="1:14" x14ac:dyDescent="0.2">
      <c r="A31" s="36"/>
      <c r="B31" s="49"/>
      <c r="C31" s="64"/>
      <c r="D31" s="64"/>
      <c r="E31" s="64"/>
      <c r="F31" s="64"/>
      <c r="G31" s="64"/>
      <c r="H31" s="64"/>
      <c r="I31" s="55"/>
      <c r="J31" s="60">
        <v>100000</v>
      </c>
      <c r="K31" s="13">
        <f t="shared" si="1"/>
        <v>5</v>
      </c>
      <c r="L31" s="33">
        <f>IF(J31&gt;1,AVERAGE(K30:K32),"")</f>
        <v>5.1123357022205598</v>
      </c>
      <c r="M31" s="34">
        <f t="shared" si="0"/>
        <v>1.2619309993386278E-2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>
        <v>187096.77419354839</v>
      </c>
      <c r="K32" s="15">
        <f t="shared" si="1"/>
        <v>5.2720662997286647</v>
      </c>
      <c r="L32" s="52">
        <f>IF(J32&gt;1,AVERAGE(K30:K32),"")</f>
        <v>5.1123357022205598</v>
      </c>
      <c r="M32" s="83">
        <f t="shared" si="0"/>
        <v>2.5513863780296214E-2</v>
      </c>
      <c r="N32" s="140"/>
    </row>
    <row r="33" spans="1:14" x14ac:dyDescent="0.2">
      <c r="A33" s="48" t="s">
        <v>8</v>
      </c>
      <c r="B33" s="12"/>
      <c r="C33" s="63"/>
      <c r="D33" s="63"/>
      <c r="E33" s="63"/>
      <c r="F33" s="63"/>
      <c r="G33" s="63"/>
      <c r="H33" s="63"/>
      <c r="I33" s="54"/>
      <c r="J33" s="59">
        <v>27272.727272727268</v>
      </c>
      <c r="K33" s="13">
        <f t="shared" si="1"/>
        <v>4.4357285695614372</v>
      </c>
      <c r="L33" s="33">
        <f>IF(J33&gt;1,AVERAGE(K33:K35),"")</f>
        <v>4.5205510730504628</v>
      </c>
      <c r="M33" s="51">
        <f t="shared" si="0"/>
        <v>7.1948570981457492E-3</v>
      </c>
      <c r="N33" s="137">
        <f>IF(COUNT(M33:M35)&gt;0,COUNT(M33:M35)-1,"")</f>
        <v>2</v>
      </c>
    </row>
    <row r="34" spans="1:14" x14ac:dyDescent="0.2">
      <c r="A34" s="36"/>
      <c r="B34" s="49"/>
      <c r="C34" s="64"/>
      <c r="D34" s="64"/>
      <c r="E34" s="64"/>
      <c r="F34" s="64"/>
      <c r="G34" s="64"/>
      <c r="H34" s="64"/>
      <c r="I34" s="55"/>
      <c r="J34" s="60">
        <v>30000</v>
      </c>
      <c r="K34" s="13">
        <f t="shared" si="1"/>
        <v>4.4771212547196626</v>
      </c>
      <c r="L34" s="33">
        <f>IF(J34&gt;1,AVERAGE(K33:K35),"")</f>
        <v>4.5205510730504628</v>
      </c>
      <c r="M34" s="34">
        <f t="shared" si="0"/>
        <v>1.8861491202463068E-3</v>
      </c>
      <c r="N34" s="137"/>
    </row>
    <row r="35" spans="1:14" x14ac:dyDescent="0.2">
      <c r="A35" s="72"/>
      <c r="B35" s="73"/>
      <c r="C35" s="74"/>
      <c r="D35" s="74"/>
      <c r="E35" s="74"/>
      <c r="F35" s="74"/>
      <c r="G35" s="74"/>
      <c r="H35" s="74"/>
      <c r="I35" s="82"/>
      <c r="J35" s="75">
        <v>44545.454545454537</v>
      </c>
      <c r="K35" s="76">
        <f t="shared" si="1"/>
        <v>4.6488033948702885</v>
      </c>
      <c r="L35" s="77">
        <f>IF(J35&gt;1,AVERAGE(K33:K35),"")</f>
        <v>4.5205510730504628</v>
      </c>
      <c r="M35" s="34">
        <f t="shared" si="0"/>
        <v>1.6448658052176143E-2</v>
      </c>
      <c r="N35" s="138"/>
    </row>
    <row r="36" spans="1:14" x14ac:dyDescent="0.2">
      <c r="A36" s="78" t="s">
        <v>9</v>
      </c>
      <c r="B36" s="16"/>
      <c r="C36" s="66"/>
      <c r="D36" s="66"/>
      <c r="E36" s="66"/>
      <c r="F36" s="66"/>
      <c r="G36" s="66"/>
      <c r="H36" s="66"/>
      <c r="I36" s="56"/>
      <c r="J36" s="62"/>
      <c r="K36" s="17" t="str">
        <f t="shared" si="1"/>
        <v/>
      </c>
      <c r="L36" s="39" t="str">
        <f>IF(J36&gt;1,AVERAGE(K36:K38),"")</f>
        <v/>
      </c>
      <c r="M36" s="34" t="str">
        <f t="shared" si="0"/>
        <v/>
      </c>
      <c r="N36" s="139" t="str">
        <f>IF(COUNT(M36:M38)&gt;0,COUNT(M36:M38)-1,"")</f>
        <v/>
      </c>
    </row>
    <row r="37" spans="1:14" x14ac:dyDescent="0.2">
      <c r="A37" s="50"/>
      <c r="B37" s="49"/>
      <c r="C37" s="64"/>
      <c r="D37" s="64"/>
      <c r="E37" s="64"/>
      <c r="F37" s="64"/>
      <c r="G37" s="64"/>
      <c r="H37" s="64"/>
      <c r="I37" s="55"/>
      <c r="J37" s="60"/>
      <c r="K37" s="13" t="str">
        <f t="shared" si="1"/>
        <v/>
      </c>
      <c r="L37" s="33" t="str">
        <f>IF(J37&gt;1,AVERAGE(K36:K38),"")</f>
        <v/>
      </c>
      <c r="M37" s="34" t="str">
        <f t="shared" si="0"/>
        <v/>
      </c>
      <c r="N37" s="137"/>
    </row>
    <row r="38" spans="1:14" x14ac:dyDescent="0.2">
      <c r="A38" s="79"/>
      <c r="B38" s="14"/>
      <c r="C38" s="65"/>
      <c r="D38" s="65"/>
      <c r="E38" s="65"/>
      <c r="F38" s="65"/>
      <c r="G38" s="65"/>
      <c r="H38" s="65"/>
      <c r="I38" s="57"/>
      <c r="J38" s="61"/>
      <c r="K38" s="15" t="str">
        <f t="shared" si="1"/>
        <v/>
      </c>
      <c r="L38" s="52" t="str">
        <f>IF(J38&gt;1,AVERAGE(K36:K38),"")</f>
        <v/>
      </c>
      <c r="M38" s="83" t="str">
        <f t="shared" si="0"/>
        <v/>
      </c>
      <c r="N38" s="140"/>
    </row>
    <row r="39" spans="1:14" x14ac:dyDescent="0.2">
      <c r="A39" s="48" t="s">
        <v>22</v>
      </c>
      <c r="B39" s="12"/>
      <c r="C39" s="63"/>
      <c r="D39" s="63"/>
      <c r="E39" s="63"/>
      <c r="F39" s="63"/>
      <c r="G39" s="63"/>
      <c r="H39" s="63"/>
      <c r="I39" s="54"/>
      <c r="J39" s="59"/>
      <c r="K39" s="13" t="str">
        <f t="shared" si="1"/>
        <v/>
      </c>
      <c r="L39" s="33" t="str">
        <f>IF(J39&gt;1,AVERAGE(K39:K41),"")</f>
        <v/>
      </c>
      <c r="M39" s="51" t="str">
        <f t="shared" si="0"/>
        <v/>
      </c>
      <c r="N39" s="137" t="str">
        <f>IF(COUNT(M39:M41)&gt;0,COUNT(M39:M41)-1,"")</f>
        <v/>
      </c>
    </row>
    <row r="40" spans="1:14" x14ac:dyDescent="0.2">
      <c r="A40" s="50"/>
      <c r="B40" s="49"/>
      <c r="C40" s="64"/>
      <c r="D40" s="64"/>
      <c r="E40" s="64"/>
      <c r="F40" s="64"/>
      <c r="G40" s="64"/>
      <c r="H40" s="64"/>
      <c r="I40" s="55"/>
      <c r="J40" s="60"/>
      <c r="K40" s="13" t="str">
        <f t="shared" si="1"/>
        <v/>
      </c>
      <c r="L40" s="33" t="str">
        <f>IF(J40&gt;1,AVERAGE(K39:K41),"")</f>
        <v/>
      </c>
      <c r="M40" s="34" t="str">
        <f t="shared" si="0"/>
        <v/>
      </c>
      <c r="N40" s="137"/>
    </row>
    <row r="41" spans="1:14" x14ac:dyDescent="0.2">
      <c r="A41" s="72"/>
      <c r="B41" s="73"/>
      <c r="C41" s="74"/>
      <c r="D41" s="74"/>
      <c r="E41" s="74"/>
      <c r="F41" s="74"/>
      <c r="G41" s="74"/>
      <c r="H41" s="74"/>
      <c r="I41" s="82"/>
      <c r="J41" s="75"/>
      <c r="K41" s="76" t="str">
        <f t="shared" si="1"/>
        <v/>
      </c>
      <c r="L41" s="77" t="str">
        <f>IF(J41&gt;1,AVERAGE(K39:K41),"")</f>
        <v/>
      </c>
      <c r="M41" s="34" t="str">
        <f t="shared" si="0"/>
        <v/>
      </c>
      <c r="N41" s="138"/>
    </row>
    <row r="42" spans="1:14" x14ac:dyDescent="0.2">
      <c r="A42" s="78" t="s">
        <v>23</v>
      </c>
      <c r="B42" s="16"/>
      <c r="C42" s="66"/>
      <c r="D42" s="66"/>
      <c r="E42" s="66"/>
      <c r="F42" s="66"/>
      <c r="G42" s="66"/>
      <c r="H42" s="66"/>
      <c r="I42" s="56"/>
      <c r="J42" s="62"/>
      <c r="K42" s="17" t="str">
        <f t="shared" si="1"/>
        <v/>
      </c>
      <c r="L42" s="39" t="str">
        <f>IF(J42&gt;1,AVERAGE(K42:K44),"")</f>
        <v/>
      </c>
      <c r="M42" s="34" t="str">
        <f t="shared" si="0"/>
        <v/>
      </c>
      <c r="N42" s="139" t="str">
        <f>IF(COUNT(M42:M44)&gt;0,COUNT(M42:M44)-1,"")</f>
        <v/>
      </c>
    </row>
    <row r="43" spans="1:14" x14ac:dyDescent="0.2">
      <c r="A43" s="50"/>
      <c r="B43" s="49"/>
      <c r="C43" s="64"/>
      <c r="D43" s="64"/>
      <c r="E43" s="64"/>
      <c r="F43" s="64"/>
      <c r="G43" s="64"/>
      <c r="H43" s="64"/>
      <c r="I43" s="55"/>
      <c r="J43" s="60"/>
      <c r="K43" s="13" t="str">
        <f t="shared" si="1"/>
        <v/>
      </c>
      <c r="L43" s="33" t="str">
        <f>IF(J43&gt;1,AVERAGE(K42:K44),"")</f>
        <v/>
      </c>
      <c r="M43" s="34" t="str">
        <f t="shared" si="0"/>
        <v/>
      </c>
      <c r="N43" s="137"/>
    </row>
    <row r="44" spans="1:14" x14ac:dyDescent="0.2">
      <c r="A44" s="79"/>
      <c r="B44" s="14"/>
      <c r="C44" s="65"/>
      <c r="D44" s="65"/>
      <c r="E44" s="65"/>
      <c r="F44" s="65"/>
      <c r="G44" s="65"/>
      <c r="H44" s="65"/>
      <c r="I44" s="57"/>
      <c r="J44" s="61"/>
      <c r="K44" s="15" t="str">
        <f t="shared" si="1"/>
        <v/>
      </c>
      <c r="L44" s="52" t="str">
        <f>IF(J44&gt;1,AVERAGE(K42:K44),"")</f>
        <v/>
      </c>
      <c r="M44" s="83" t="str">
        <f t="shared" si="0"/>
        <v/>
      </c>
      <c r="N44" s="140"/>
    </row>
    <row r="45" spans="1:14" x14ac:dyDescent="0.2">
      <c r="A45" s="48" t="s">
        <v>24</v>
      </c>
      <c r="B45" s="12"/>
      <c r="C45" s="63"/>
      <c r="D45" s="63"/>
      <c r="E45" s="63"/>
      <c r="F45" s="63"/>
      <c r="G45" s="63"/>
      <c r="H45" s="63"/>
      <c r="I45" s="54"/>
      <c r="J45" s="59">
        <v>100000</v>
      </c>
      <c r="K45" s="13">
        <f t="shared" si="1"/>
        <v>5</v>
      </c>
      <c r="L45" s="33">
        <f>IF(J45&gt;1,AVERAGE(K45:K47),"")</f>
        <v>5.0520315435464758</v>
      </c>
      <c r="M45" s="51">
        <f t="shared" si="0"/>
        <v>2.7072815238288039E-3</v>
      </c>
      <c r="N45" s="137">
        <f>IF(COUNT(M45:M47)&gt;0,COUNT(M45:M47)-1,"")</f>
        <v>2</v>
      </c>
    </row>
    <row r="46" spans="1:14" x14ac:dyDescent="0.2">
      <c r="A46" s="50"/>
      <c r="B46" s="49"/>
      <c r="C46" s="64"/>
      <c r="D46" s="64"/>
      <c r="E46" s="64"/>
      <c r="F46" s="64"/>
      <c r="G46" s="64"/>
      <c r="H46" s="64"/>
      <c r="I46" s="55"/>
      <c r="J46" s="60">
        <v>57300</v>
      </c>
      <c r="K46" s="13">
        <f t="shared" si="1"/>
        <v>4.7581546219673898</v>
      </c>
      <c r="L46" s="33">
        <f>IF(J46&gt;1,AVERAGE(K45:K47),"")</f>
        <v>5.0520315435464758</v>
      </c>
      <c r="M46" s="34">
        <f t="shared" si="0"/>
        <v>8.6363645036800232E-2</v>
      </c>
      <c r="N46" s="137"/>
    </row>
    <row r="47" spans="1:14" ht="13.5" thickBot="1" x14ac:dyDescent="0.25">
      <c r="A47" s="38"/>
      <c r="B47" s="18"/>
      <c r="C47" s="67"/>
      <c r="D47" s="67"/>
      <c r="E47" s="67"/>
      <c r="F47" s="67"/>
      <c r="G47" s="67"/>
      <c r="H47" s="67"/>
      <c r="I47" s="58"/>
      <c r="J47" s="61">
        <v>250000</v>
      </c>
      <c r="K47" s="13">
        <f t="shared" si="1"/>
        <v>5.3979400086720375</v>
      </c>
      <c r="L47" s="52">
        <f>IF(J47&gt;1,AVERAGE(K45:K47),"")</f>
        <v>5.0520315435464758</v>
      </c>
      <c r="M47" s="34">
        <f t="shared" si="0"/>
        <v>0.11965266624552195</v>
      </c>
      <c r="N47" s="140"/>
    </row>
    <row r="48" spans="1:14" ht="13.5" thickBot="1" x14ac:dyDescent="0.25">
      <c r="L48" s="4" t="s">
        <v>94</v>
      </c>
      <c r="M48" s="19">
        <f>SUM(M9:M47)</f>
        <v>0.61974730945256362</v>
      </c>
      <c r="N48" s="53">
        <f>SUM(N9:N47)</f>
        <v>19</v>
      </c>
    </row>
    <row r="49" spans="1:13" ht="13.5" thickBot="1" x14ac:dyDescent="0.25">
      <c r="A49" s="20" t="s">
        <v>88</v>
      </c>
      <c r="I49" s="21"/>
      <c r="J49" s="22"/>
      <c r="K49" s="23"/>
      <c r="L49" s="4" t="s">
        <v>95</v>
      </c>
      <c r="M49" s="24">
        <f>2*M48</f>
        <v>1.2394946189051272</v>
      </c>
    </row>
    <row r="50" spans="1:13" ht="13.5" thickBot="1" x14ac:dyDescent="0.25">
      <c r="A50" s="148"/>
      <c r="B50" s="148"/>
      <c r="C50" s="148"/>
      <c r="D50" s="148"/>
      <c r="E50" s="148"/>
      <c r="F50" s="148"/>
      <c r="G50" s="148"/>
      <c r="H50" s="148"/>
      <c r="I50" s="25"/>
      <c r="J50" s="22"/>
      <c r="K50" s="26"/>
    </row>
    <row r="51" spans="1:13" ht="14.25" x14ac:dyDescent="0.25">
      <c r="A51" s="148"/>
      <c r="B51" s="148"/>
      <c r="C51" s="148"/>
      <c r="D51" s="148"/>
      <c r="E51" s="148"/>
      <c r="F51" s="148"/>
      <c r="G51" s="148"/>
      <c r="H51" s="148"/>
      <c r="I51" s="25"/>
      <c r="J51" s="27"/>
      <c r="K51" s="27"/>
      <c r="M51" s="28" t="s">
        <v>109</v>
      </c>
    </row>
    <row r="52" spans="1:13" ht="13.5" thickBot="1" x14ac:dyDescent="0.25">
      <c r="A52" s="148"/>
      <c r="B52" s="148"/>
      <c r="C52" s="148"/>
      <c r="D52" s="148"/>
      <c r="E52" s="148"/>
      <c r="F52" s="148"/>
      <c r="G52" s="148"/>
      <c r="H52" s="148"/>
      <c r="M52" s="29">
        <f>(M49/N48)^0.5</f>
        <v>0.25541448449479826</v>
      </c>
    </row>
    <row r="53" spans="1:13" x14ac:dyDescent="0.2">
      <c r="A53" s="148"/>
      <c r="B53" s="148"/>
      <c r="C53" s="148"/>
      <c r="D53" s="148"/>
      <c r="E53" s="148"/>
      <c r="F53" s="148"/>
      <c r="G53" s="148"/>
      <c r="H53" s="148"/>
      <c r="J53" s="3"/>
      <c r="K53" s="30"/>
    </row>
    <row r="54" spans="1:13" x14ac:dyDescent="0.2">
      <c r="A54" s="148"/>
      <c r="B54" s="148"/>
      <c r="C54" s="148"/>
      <c r="D54" s="148"/>
      <c r="E54" s="148"/>
      <c r="F54" s="148"/>
      <c r="G54" s="148"/>
      <c r="H54" s="148"/>
      <c r="J54" s="31"/>
      <c r="K54" s="68" t="s">
        <v>25</v>
      </c>
      <c r="L54" s="69">
        <f>MIN(L9:L47)</f>
        <v>2.726208734667058</v>
      </c>
    </row>
    <row r="55" spans="1:13" x14ac:dyDescent="0.2">
      <c r="A55" s="148"/>
      <c r="B55" s="148"/>
      <c r="C55" s="148"/>
      <c r="D55" s="148"/>
      <c r="E55" s="148"/>
      <c r="F55" s="148"/>
      <c r="G55" s="148"/>
      <c r="H55" s="148"/>
      <c r="K55" s="70" t="s">
        <v>26</v>
      </c>
      <c r="L55" s="71">
        <f>MAX(L9:L47)</f>
        <v>6.7692049587301915</v>
      </c>
    </row>
    <row r="56" spans="1:13" x14ac:dyDescent="0.2">
      <c r="A56" s="148"/>
      <c r="B56" s="148"/>
      <c r="C56" s="148"/>
      <c r="D56" s="148"/>
      <c r="E56" s="148"/>
      <c r="F56" s="148"/>
      <c r="G56" s="148"/>
      <c r="H56" s="148"/>
    </row>
    <row r="60" spans="1:13" x14ac:dyDescent="0.2">
      <c r="A60" s="4"/>
    </row>
    <row r="61" spans="1:13" x14ac:dyDescent="0.2">
      <c r="A61" s="32"/>
      <c r="B61" s="32"/>
    </row>
    <row r="62" spans="1:13" x14ac:dyDescent="0.2">
      <c r="B62" s="4"/>
    </row>
    <row r="63" spans="1:13" x14ac:dyDescent="0.2">
      <c r="B63" s="4"/>
    </row>
  </sheetData>
  <sheetProtection selectLockedCells="1"/>
  <mergeCells count="19">
    <mergeCell ref="A50:H56"/>
    <mergeCell ref="N39:N41"/>
    <mergeCell ref="N42:N44"/>
    <mergeCell ref="N45:N47"/>
    <mergeCell ref="N33:N35"/>
    <mergeCell ref="N36:N38"/>
    <mergeCell ref="N27:N29"/>
    <mergeCell ref="N30:N32"/>
    <mergeCell ref="N21:N23"/>
    <mergeCell ref="N24:N26"/>
    <mergeCell ref="N15:N17"/>
    <mergeCell ref="N18:N20"/>
    <mergeCell ref="N9:N11"/>
    <mergeCell ref="N12:N14"/>
    <mergeCell ref="B3:D3"/>
    <mergeCell ref="B4:D4"/>
    <mergeCell ref="F4:I4"/>
    <mergeCell ref="B5:D5"/>
    <mergeCell ref="B6:D6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N63"/>
  <sheetViews>
    <sheetView zoomScale="70" zoomScaleNormal="70" workbookViewId="0">
      <selection activeCell="M8" sqref="M8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5.85546875" style="2" customWidth="1"/>
    <col min="13" max="13" width="26.42578125" style="2" customWidth="1"/>
    <col min="14" max="14" width="22.140625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132</v>
      </c>
      <c r="C3" s="142"/>
      <c r="D3" s="143"/>
      <c r="F3" s="4"/>
    </row>
    <row r="4" spans="1:14" x14ac:dyDescent="0.2">
      <c r="A4" s="3" t="s">
        <v>98</v>
      </c>
      <c r="B4" s="141" t="s">
        <v>36</v>
      </c>
      <c r="C4" s="142"/>
      <c r="D4" s="143"/>
      <c r="F4" s="144" t="s">
        <v>28</v>
      </c>
      <c r="G4" s="145"/>
      <c r="H4" s="145"/>
      <c r="I4" s="146"/>
    </row>
    <row r="5" spans="1:14" x14ac:dyDescent="0.2">
      <c r="A5" s="5"/>
      <c r="B5" s="141" t="s">
        <v>130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46">
        <v>2</v>
      </c>
      <c r="B9" s="12"/>
      <c r="C9" s="63"/>
      <c r="D9" s="63"/>
      <c r="E9" s="63"/>
      <c r="F9" s="63"/>
      <c r="G9" s="63"/>
      <c r="H9" s="63"/>
      <c r="I9" s="54"/>
      <c r="J9" s="59">
        <v>151800</v>
      </c>
      <c r="K9" s="13">
        <f>IF(J9&gt;1,LOG10(J9),"")</f>
        <v>5.1812717715594614</v>
      </c>
      <c r="L9" s="41">
        <f>IF(J9&gt;1,AVERAGE(K9:K11),"")</f>
        <v>5.1501661980890541</v>
      </c>
      <c r="M9" s="42">
        <f t="shared" ref="M9:M47" si="0">IF(J9&gt;1,(K9-L9)^2,"")</f>
        <v>9.6755670092290777E-4</v>
      </c>
      <c r="N9" s="137">
        <f>IF(COUNT(M9:M11)&gt;0,COUNT(M9:M11)-1,"")</f>
        <v>2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124750</v>
      </c>
      <c r="K10" s="13">
        <f t="shared" ref="K10:K47" si="1">IF(J10&gt;1,LOG10(J10),"")</f>
        <v>5.0960405542954277</v>
      </c>
      <c r="L10" s="41">
        <f>IF(J10&gt;1,AVERAGE(K9:K11),"")</f>
        <v>5.1501661980890541</v>
      </c>
      <c r="M10" s="42">
        <f t="shared" si="0"/>
        <v>2.9295853160745265E-3</v>
      </c>
      <c r="N10" s="137"/>
    </row>
    <row r="11" spans="1:14" x14ac:dyDescent="0.2">
      <c r="A11" s="72"/>
      <c r="B11" s="73"/>
      <c r="C11" s="74"/>
      <c r="D11" s="74"/>
      <c r="E11" s="74"/>
      <c r="F11" s="74"/>
      <c r="G11" s="74"/>
      <c r="H11" s="74"/>
      <c r="I11" s="55"/>
      <c r="J11" s="75">
        <v>149000</v>
      </c>
      <c r="K11" s="76">
        <f t="shared" si="1"/>
        <v>5.173186268412274</v>
      </c>
      <c r="L11" s="77">
        <f>IF(J11&gt;1,AVERAGE(K9:K11),"")</f>
        <v>5.1501661980890541</v>
      </c>
      <c r="M11" s="42">
        <f t="shared" si="0"/>
        <v>5.2992363768599208E-4</v>
      </c>
      <c r="N11" s="138"/>
    </row>
    <row r="12" spans="1:14" x14ac:dyDescent="0.2">
      <c r="A12" s="78">
        <v>5</v>
      </c>
      <c r="B12" s="16"/>
      <c r="C12" s="66"/>
      <c r="D12" s="66"/>
      <c r="E12" s="66"/>
      <c r="F12" s="66"/>
      <c r="G12" s="66"/>
      <c r="H12" s="66"/>
      <c r="I12" s="56"/>
      <c r="J12" s="62">
        <v>195000</v>
      </c>
      <c r="K12" s="17">
        <f t="shared" si="1"/>
        <v>5.2900346113625183</v>
      </c>
      <c r="L12" s="45">
        <f>IF(J12&gt;1,AVERAGE(K12:K14),"")</f>
        <v>5.3527675426046883</v>
      </c>
      <c r="M12" s="42">
        <f t="shared" si="0"/>
        <v>3.9354206622348358E-3</v>
      </c>
      <c r="N12" s="139">
        <f>IF(COUNT(M12:M14)&gt;0,COUNT(M12:M14)-1,"")</f>
        <v>2</v>
      </c>
    </row>
    <row r="13" spans="1:14" x14ac:dyDescent="0.2">
      <c r="A13" s="40"/>
      <c r="B13" s="49"/>
      <c r="C13" s="63"/>
      <c r="D13" s="63"/>
      <c r="E13" s="63"/>
      <c r="F13" s="63"/>
      <c r="G13" s="63"/>
      <c r="H13" s="63"/>
      <c r="I13" s="55"/>
      <c r="J13" s="60">
        <v>255000</v>
      </c>
      <c r="K13" s="13">
        <f t="shared" si="1"/>
        <v>5.4065401804339555</v>
      </c>
      <c r="L13" s="41">
        <f>IF(J13&gt;1,AVERAGE(K12:K14),"")</f>
        <v>5.3527675426046883</v>
      </c>
      <c r="M13" s="51">
        <f t="shared" si="0"/>
        <v>2.8914965791175286E-3</v>
      </c>
      <c r="N13" s="137"/>
    </row>
    <row r="14" spans="1:14" x14ac:dyDescent="0.2">
      <c r="A14" s="79"/>
      <c r="B14" s="14"/>
      <c r="C14" s="80"/>
      <c r="D14" s="80"/>
      <c r="E14" s="80"/>
      <c r="F14" s="80"/>
      <c r="G14" s="80"/>
      <c r="H14" s="80"/>
      <c r="I14" s="57"/>
      <c r="J14" s="61">
        <v>230000</v>
      </c>
      <c r="K14" s="15">
        <f t="shared" si="1"/>
        <v>5.3617278360175931</v>
      </c>
      <c r="L14" s="81">
        <f>IF(J14&gt;1,AVERAGE(K12:K14),"")</f>
        <v>5.3527675426046883</v>
      </c>
      <c r="M14" s="43">
        <f t="shared" si="0"/>
        <v>8.028685804534369E-5</v>
      </c>
      <c r="N14" s="140"/>
    </row>
    <row r="15" spans="1:14" x14ac:dyDescent="0.2">
      <c r="A15" s="48">
        <v>6</v>
      </c>
      <c r="B15" s="12"/>
      <c r="C15" s="63"/>
      <c r="D15" s="63"/>
      <c r="E15" s="63"/>
      <c r="F15" s="63"/>
      <c r="G15" s="63"/>
      <c r="H15" s="63"/>
      <c r="I15" s="54"/>
      <c r="J15" s="59">
        <v>139500</v>
      </c>
      <c r="K15" s="13">
        <f t="shared" si="1"/>
        <v>5.1445742076096161</v>
      </c>
      <c r="L15" s="41">
        <f>IF(J15&gt;1,AVERAGE(K15:K17),"")</f>
        <v>5.1212896257315474</v>
      </c>
      <c r="M15" s="51">
        <f t="shared" si="0"/>
        <v>5.4217175323648527E-4</v>
      </c>
      <c r="N15" s="137">
        <f>IF(COUNT(M15:M17)&gt;0,COUNT(M15:M17)-1,"")</f>
        <v>2</v>
      </c>
    </row>
    <row r="16" spans="1:14" x14ac:dyDescent="0.2">
      <c r="A16" s="40"/>
      <c r="B16" s="49"/>
      <c r="C16" s="64"/>
      <c r="D16" s="64"/>
      <c r="E16" s="64"/>
      <c r="F16" s="64"/>
      <c r="G16" s="64"/>
      <c r="H16" s="64"/>
      <c r="I16" s="55"/>
      <c r="J16" s="60">
        <v>116232.46492985971</v>
      </c>
      <c r="K16" s="13">
        <f t="shared" si="1"/>
        <v>5.0653274479395476</v>
      </c>
      <c r="L16" s="41">
        <f>IF(J16&gt;1,AVERAGE(K15:K17),"")</f>
        <v>5.1212896257315474</v>
      </c>
      <c r="M16" s="42">
        <f t="shared" si="0"/>
        <v>3.1317653432234019E-3</v>
      </c>
      <c r="N16" s="137"/>
    </row>
    <row r="17" spans="1:14" x14ac:dyDescent="0.2">
      <c r="A17" s="72"/>
      <c r="B17" s="73"/>
      <c r="C17" s="74"/>
      <c r="D17" s="74"/>
      <c r="E17" s="74"/>
      <c r="F17" s="74"/>
      <c r="G17" s="74"/>
      <c r="H17" s="74"/>
      <c r="I17" s="82"/>
      <c r="J17" s="75">
        <v>142550</v>
      </c>
      <c r="K17" s="76">
        <f t="shared" si="1"/>
        <v>5.1539672216454786</v>
      </c>
      <c r="L17" s="77">
        <f>IF(J17&gt;1,AVERAGE(K15:K17),"")</f>
        <v>5.1212896257315474</v>
      </c>
      <c r="M17" s="42">
        <f t="shared" si="0"/>
        <v>1.0678252747141701E-3</v>
      </c>
      <c r="N17" s="138"/>
    </row>
    <row r="18" spans="1:14" x14ac:dyDescent="0.2">
      <c r="A18" s="78">
        <v>8</v>
      </c>
      <c r="B18" s="16"/>
      <c r="C18" s="66"/>
      <c r="D18" s="66"/>
      <c r="E18" s="66"/>
      <c r="F18" s="66"/>
      <c r="G18" s="66"/>
      <c r="H18" s="66"/>
      <c r="I18" s="56"/>
      <c r="J18" s="62">
        <v>171500</v>
      </c>
      <c r="K18" s="17">
        <f t="shared" si="1"/>
        <v>5.2342641243787895</v>
      </c>
      <c r="L18" s="45">
        <f>IF(J18&gt;1,AVERAGE(K18:K20),"")</f>
        <v>5.2141729778288779</v>
      </c>
      <c r="M18" s="42">
        <f t="shared" si="0"/>
        <v>4.0365416969002563E-4</v>
      </c>
      <c r="N18" s="139">
        <f>IF(COUNT(M18:M20)&gt;0,COUNT(M18:M20)-1,"")</f>
        <v>2</v>
      </c>
    </row>
    <row r="19" spans="1:14" x14ac:dyDescent="0.2">
      <c r="A19" s="40"/>
      <c r="B19" s="49"/>
      <c r="C19" s="64"/>
      <c r="D19" s="64"/>
      <c r="E19" s="64"/>
      <c r="F19" s="64"/>
      <c r="G19" s="64"/>
      <c r="H19" s="64"/>
      <c r="I19" s="55"/>
      <c r="J19" s="60">
        <v>174750</v>
      </c>
      <c r="K19" s="13">
        <f t="shared" si="1"/>
        <v>5.242417184417719</v>
      </c>
      <c r="L19" s="41">
        <f>IF(J19&gt;1,AVERAGE(K18:K20),"")</f>
        <v>5.2141729778288779</v>
      </c>
      <c r="M19" s="42">
        <f t="shared" si="0"/>
        <v>7.9773520583313389E-4</v>
      </c>
      <c r="N19" s="137"/>
    </row>
    <row r="20" spans="1:14" x14ac:dyDescent="0.2">
      <c r="A20" s="79"/>
      <c r="B20" s="14"/>
      <c r="C20" s="65"/>
      <c r="D20" s="65"/>
      <c r="E20" s="65"/>
      <c r="F20" s="65"/>
      <c r="G20" s="65"/>
      <c r="H20" s="65"/>
      <c r="I20" s="57"/>
      <c r="J20" s="61">
        <v>146500</v>
      </c>
      <c r="K20" s="15">
        <f t="shared" si="1"/>
        <v>5.1658376246901279</v>
      </c>
      <c r="L20" s="52">
        <f>IF(J20&gt;1,AVERAGE(K18:K20),"")</f>
        <v>5.2141729778288779</v>
      </c>
      <c r="M20" s="83">
        <f t="shared" si="0"/>
        <v>2.3363063630476729E-3</v>
      </c>
      <c r="N20" s="140"/>
    </row>
    <row r="21" spans="1:14" x14ac:dyDescent="0.2">
      <c r="A21" s="48">
        <v>10</v>
      </c>
      <c r="B21" s="12"/>
      <c r="C21" s="63"/>
      <c r="D21" s="63"/>
      <c r="E21" s="63"/>
      <c r="F21" s="63"/>
      <c r="G21" s="63"/>
      <c r="H21" s="63"/>
      <c r="I21" s="54"/>
      <c r="J21" s="59">
        <v>330000</v>
      </c>
      <c r="K21" s="13">
        <f t="shared" si="1"/>
        <v>5.5185139398778871</v>
      </c>
      <c r="L21" s="41">
        <f>IF(J21&gt;1,AVERAGE(K21:K23),"")</f>
        <v>5.4845477249311898</v>
      </c>
      <c r="M21" s="51">
        <f t="shared" si="0"/>
        <v>1.1537037578052411E-3</v>
      </c>
      <c r="N21" s="137">
        <f>IF(COUNT(M21:M23)&gt;0,COUNT(M21:M23)-1,"")</f>
        <v>2</v>
      </c>
    </row>
    <row r="22" spans="1:14" x14ac:dyDescent="0.2">
      <c r="A22" s="40"/>
      <c r="B22" s="49"/>
      <c r="C22" s="64"/>
      <c r="D22" s="64"/>
      <c r="E22" s="64"/>
      <c r="F22" s="64"/>
      <c r="G22" s="64"/>
      <c r="H22" s="64"/>
      <c r="I22" s="55"/>
      <c r="J22" s="60">
        <v>325000</v>
      </c>
      <c r="K22" s="13">
        <f t="shared" si="1"/>
        <v>5.5118833609788744</v>
      </c>
      <c r="L22" s="41">
        <f>IF(J22&gt;1,AVERAGE(K21:K23),"")</f>
        <v>5.4845477249311898</v>
      </c>
      <c r="M22" s="42">
        <f t="shared" si="0"/>
        <v>7.4723699813147545E-4</v>
      </c>
      <c r="N22" s="137"/>
    </row>
    <row r="23" spans="1:14" x14ac:dyDescent="0.2">
      <c r="A23" s="72"/>
      <c r="B23" s="73"/>
      <c r="C23" s="74"/>
      <c r="D23" s="74"/>
      <c r="E23" s="74"/>
      <c r="F23" s="74"/>
      <c r="G23" s="74"/>
      <c r="H23" s="74"/>
      <c r="I23" s="82"/>
      <c r="J23" s="75">
        <v>265000</v>
      </c>
      <c r="K23" s="76">
        <f t="shared" si="1"/>
        <v>5.4232458739368079</v>
      </c>
      <c r="L23" s="77">
        <f>IF(J23&gt;1,AVERAGE(K21:K23),"")</f>
        <v>5.4845477249311898</v>
      </c>
      <c r="M23" s="42">
        <f t="shared" si="0"/>
        <v>3.7579169353374013E-3</v>
      </c>
      <c r="N23" s="138"/>
    </row>
    <row r="24" spans="1:14" x14ac:dyDescent="0.2">
      <c r="A24" s="78">
        <v>13</v>
      </c>
      <c r="B24" s="16"/>
      <c r="C24" s="66"/>
      <c r="D24" s="66"/>
      <c r="E24" s="66"/>
      <c r="F24" s="66"/>
      <c r="G24" s="66"/>
      <c r="H24" s="66"/>
      <c r="I24" s="56"/>
      <c r="J24" s="62">
        <v>177040.81632653062</v>
      </c>
      <c r="K24" s="17">
        <f t="shared" si="1"/>
        <v>5.2480734034343977</v>
      </c>
      <c r="L24" s="45">
        <f>IF(J24&gt;1,AVERAGE(K24:K26),"")</f>
        <v>5.0775603582391753</v>
      </c>
      <c r="M24" s="42">
        <f t="shared" si="0"/>
        <v>2.9074698581747944E-2</v>
      </c>
      <c r="N24" s="139">
        <f>IF(COUNT(M24:M26)&gt;0,COUNT(M24:M26)-1,"")</f>
        <v>2</v>
      </c>
    </row>
    <row r="25" spans="1:14" x14ac:dyDescent="0.2">
      <c r="A25" s="40"/>
      <c r="B25" s="49"/>
      <c r="C25" s="64"/>
      <c r="D25" s="64"/>
      <c r="E25" s="64"/>
      <c r="F25" s="64"/>
      <c r="G25" s="64"/>
      <c r="H25" s="64"/>
      <c r="I25" s="55"/>
      <c r="J25" s="60">
        <v>119897.95918367348</v>
      </c>
      <c r="K25" s="13">
        <f t="shared" si="1"/>
        <v>5.0788117909152604</v>
      </c>
      <c r="L25" s="41">
        <f>IF(J25&gt;1,AVERAGE(K24:K26),"")</f>
        <v>5.0775603582391753</v>
      </c>
      <c r="M25" s="42">
        <f t="shared" si="0"/>
        <v>1.5660837427734487E-6</v>
      </c>
      <c r="N25" s="137"/>
    </row>
    <row r="26" spans="1:14" x14ac:dyDescent="0.2">
      <c r="A26" s="79"/>
      <c r="B26" s="14"/>
      <c r="C26" s="65"/>
      <c r="D26" s="65"/>
      <c r="E26" s="65"/>
      <c r="F26" s="65"/>
      <c r="G26" s="65"/>
      <c r="H26" s="65"/>
      <c r="I26" s="57"/>
      <c r="J26" s="61">
        <v>80500</v>
      </c>
      <c r="K26" s="15">
        <f t="shared" si="1"/>
        <v>4.9057958803678687</v>
      </c>
      <c r="L26" s="52">
        <f>IF(J26&gt;1,AVERAGE(K24:K26),"")</f>
        <v>5.0775603582391753</v>
      </c>
      <c r="M26" s="83">
        <f t="shared" si="0"/>
        <v>2.9503035858402558E-2</v>
      </c>
      <c r="N26" s="140"/>
    </row>
    <row r="27" spans="1:14" x14ac:dyDescent="0.2">
      <c r="A27" s="48">
        <v>14</v>
      </c>
      <c r="B27" s="12"/>
      <c r="C27" s="63"/>
      <c r="D27" s="63"/>
      <c r="E27" s="63"/>
      <c r="F27" s="63"/>
      <c r="G27" s="63"/>
      <c r="H27" s="63"/>
      <c r="I27" s="54"/>
      <c r="J27" s="59">
        <v>212871.28712871287</v>
      </c>
      <c r="K27" s="13">
        <f t="shared" si="1"/>
        <v>5.3281170861329628</v>
      </c>
      <c r="L27" s="41">
        <f>IF(J27&gt;1,AVERAGE(K27:K29),"")</f>
        <v>5.1682708805175563</v>
      </c>
      <c r="M27" s="51">
        <f t="shared" si="0"/>
        <v>2.5550809449642786E-2</v>
      </c>
      <c r="N27" s="137">
        <f>IF(COUNT(M27:M29)&gt;0,COUNT(M27:M29)-1,"")</f>
        <v>2</v>
      </c>
    </row>
    <row r="28" spans="1:14" x14ac:dyDescent="0.2">
      <c r="A28" s="40"/>
      <c r="B28" s="49"/>
      <c r="C28" s="64"/>
      <c r="D28" s="64"/>
      <c r="E28" s="64"/>
      <c r="F28" s="64"/>
      <c r="G28" s="64"/>
      <c r="H28" s="64"/>
      <c r="I28" s="55"/>
      <c r="J28" s="60">
        <v>135922.33009708737</v>
      </c>
      <c r="K28" s="13">
        <f t="shared" si="1"/>
        <v>5.1332908109730662</v>
      </c>
      <c r="L28" s="41">
        <f>IF(J28&gt;1,AVERAGE(K27:K29),"")</f>
        <v>5.1682708805175563</v>
      </c>
      <c r="M28" s="42">
        <f t="shared" si="0"/>
        <v>1.2236052653373693E-3</v>
      </c>
      <c r="N28" s="137"/>
    </row>
    <row r="29" spans="1:14" x14ac:dyDescent="0.2">
      <c r="A29" s="72"/>
      <c r="B29" s="73"/>
      <c r="C29" s="74"/>
      <c r="D29" s="74"/>
      <c r="E29" s="74"/>
      <c r="F29" s="74"/>
      <c r="G29" s="74"/>
      <c r="H29" s="74"/>
      <c r="I29" s="82"/>
      <c r="J29" s="75">
        <v>110510.80550098231</v>
      </c>
      <c r="K29" s="76">
        <f t="shared" si="1"/>
        <v>5.043404744446641</v>
      </c>
      <c r="L29" s="77">
        <f>IF(J29&gt;1,AVERAGE(K27:K29),"")</f>
        <v>5.1682708805175563</v>
      </c>
      <c r="M29" s="42">
        <f t="shared" si="0"/>
        <v>1.5591551937280346E-2</v>
      </c>
      <c r="N29" s="138"/>
    </row>
    <row r="30" spans="1:14" x14ac:dyDescent="0.2">
      <c r="A30" s="78">
        <v>16</v>
      </c>
      <c r="B30" s="16"/>
      <c r="C30" s="66"/>
      <c r="D30" s="66"/>
      <c r="E30" s="66"/>
      <c r="F30" s="66"/>
      <c r="G30" s="66"/>
      <c r="H30" s="66"/>
      <c r="I30" s="56"/>
      <c r="J30" s="62">
        <v>63894.523326572009</v>
      </c>
      <c r="K30" s="17">
        <f t="shared" si="1"/>
        <v>4.8054636345123702</v>
      </c>
      <c r="L30" s="45">
        <f>IF(J30&gt;1,AVERAGE(K30:K32),"")</f>
        <v>4.7990209425046295</v>
      </c>
      <c r="M30" s="42">
        <f t="shared" si="0"/>
        <v>4.150828030660621E-5</v>
      </c>
      <c r="N30" s="139">
        <f>IF(COUNT(M30:M32)&gt;0,COUNT(M30:M32)-1,"")</f>
        <v>2</v>
      </c>
    </row>
    <row r="31" spans="1:14" x14ac:dyDescent="0.2">
      <c r="A31" s="40"/>
      <c r="B31" s="49"/>
      <c r="C31" s="64"/>
      <c r="D31" s="64"/>
      <c r="E31" s="64"/>
      <c r="F31" s="64"/>
      <c r="G31" s="64"/>
      <c r="H31" s="64"/>
      <c r="I31" s="55"/>
      <c r="J31" s="60">
        <v>59548.254620123196</v>
      </c>
      <c r="K31" s="13">
        <f t="shared" si="1"/>
        <v>4.7748690366843221</v>
      </c>
      <c r="L31" s="41">
        <f>IF(J31&gt;1,AVERAGE(K30:K32),"")</f>
        <v>4.7990209425046295</v>
      </c>
      <c r="M31" s="42">
        <f t="shared" si="0"/>
        <v>5.8331455475300149E-4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>
        <v>65573.770491803269</v>
      </c>
      <c r="K32" s="15">
        <f t="shared" si="1"/>
        <v>4.8167301563171954</v>
      </c>
      <c r="L32" s="52">
        <f>IF(J32&gt;1,AVERAGE(K30:K32),"")</f>
        <v>4.7990209425046295</v>
      </c>
      <c r="M32" s="83">
        <f t="shared" si="0"/>
        <v>3.1361625385917306E-4</v>
      </c>
      <c r="N32" s="140"/>
    </row>
    <row r="33" spans="1:14" x14ac:dyDescent="0.2">
      <c r="A33" s="48">
        <v>17</v>
      </c>
      <c r="B33" s="12"/>
      <c r="C33" s="63"/>
      <c r="D33" s="63"/>
      <c r="E33" s="63"/>
      <c r="F33" s="63"/>
      <c r="G33" s="63"/>
      <c r="H33" s="63"/>
      <c r="I33" s="54"/>
      <c r="J33" s="59">
        <v>163750</v>
      </c>
      <c r="K33" s="13">
        <f t="shared" si="1"/>
        <v>5.2141813086638207</v>
      </c>
      <c r="L33" s="41">
        <f>IF(J33&gt;1,AVERAGE(K33:K35),"")</f>
        <v>5.1841212638578575</v>
      </c>
      <c r="M33" s="51">
        <f t="shared" si="0"/>
        <v>9.036062937365114E-4</v>
      </c>
      <c r="N33" s="137">
        <f>IF(COUNT(M33:M35)&gt;0,COUNT(M33:M35)-1,"")</f>
        <v>2</v>
      </c>
    </row>
    <row r="34" spans="1:14" x14ac:dyDescent="0.2">
      <c r="A34" s="40"/>
      <c r="B34" s="49"/>
      <c r="C34" s="64"/>
      <c r="D34" s="64"/>
      <c r="E34" s="64"/>
      <c r="F34" s="64"/>
      <c r="G34" s="64"/>
      <c r="H34" s="64"/>
      <c r="I34" s="55"/>
      <c r="J34" s="60">
        <v>150250</v>
      </c>
      <c r="K34" s="13">
        <f t="shared" si="1"/>
        <v>5.1768144806747776</v>
      </c>
      <c r="L34" s="41">
        <f>IF(J34&gt;1,AVERAGE(K33:K35),"")</f>
        <v>5.1841212638578575</v>
      </c>
      <c r="M34" s="42">
        <f t="shared" si="0"/>
        <v>5.3389080484540392E-5</v>
      </c>
      <c r="N34" s="137"/>
    </row>
    <row r="35" spans="1:14" x14ac:dyDescent="0.2">
      <c r="A35" s="72"/>
      <c r="B35" s="73"/>
      <c r="C35" s="74"/>
      <c r="D35" s="74"/>
      <c r="E35" s="74"/>
      <c r="F35" s="74"/>
      <c r="G35" s="74"/>
      <c r="H35" s="74"/>
      <c r="I35" s="82"/>
      <c r="J35" s="75">
        <v>145000</v>
      </c>
      <c r="K35" s="76">
        <f t="shared" si="1"/>
        <v>5.1613680022349753</v>
      </c>
      <c r="L35" s="77">
        <f>IF(J35&gt;1,AVERAGE(K33:K35),"")</f>
        <v>5.1841212638578575</v>
      </c>
      <c r="M35" s="42">
        <f t="shared" si="0"/>
        <v>5.1771091447932712E-4</v>
      </c>
      <c r="N35" s="138"/>
    </row>
    <row r="36" spans="1:14" x14ac:dyDescent="0.2">
      <c r="A36" s="78">
        <v>18</v>
      </c>
      <c r="B36" s="16"/>
      <c r="C36" s="66"/>
      <c r="D36" s="66"/>
      <c r="E36" s="66"/>
      <c r="F36" s="66"/>
      <c r="G36" s="66"/>
      <c r="H36" s="66"/>
      <c r="I36" s="56"/>
      <c r="J36" s="62">
        <v>132000</v>
      </c>
      <c r="K36" s="17">
        <f t="shared" si="1"/>
        <v>5.1205739312058496</v>
      </c>
      <c r="L36" s="45">
        <f>IF(J36&gt;1,AVERAGE(K36:K38),"")</f>
        <v>5.1357857633222759</v>
      </c>
      <c r="M36" s="42">
        <f t="shared" si="0"/>
        <v>2.3139983633833845E-4</v>
      </c>
      <c r="N36" s="139">
        <f>IF(COUNT(M36:M38)&gt;0,COUNT(M36:M38)-1,"")</f>
        <v>2</v>
      </c>
    </row>
    <row r="37" spans="1:14" x14ac:dyDescent="0.2">
      <c r="A37" s="50"/>
      <c r="B37" s="49"/>
      <c r="C37" s="64"/>
      <c r="D37" s="64"/>
      <c r="E37" s="64"/>
      <c r="F37" s="64"/>
      <c r="G37" s="64"/>
      <c r="H37" s="64"/>
      <c r="I37" s="55"/>
      <c r="J37" s="60">
        <v>145250</v>
      </c>
      <c r="K37" s="13">
        <f t="shared" si="1"/>
        <v>5.1621161410623682</v>
      </c>
      <c r="L37" s="41">
        <f>IF(J37&gt;1,AVERAGE(K36:K38),"")</f>
        <v>5.1357857633222759</v>
      </c>
      <c r="M37" s="42">
        <f t="shared" si="0"/>
        <v>6.9328879193594707E-4</v>
      </c>
      <c r="N37" s="137"/>
    </row>
    <row r="38" spans="1:14" x14ac:dyDescent="0.2">
      <c r="A38" s="79"/>
      <c r="B38" s="14"/>
      <c r="C38" s="65"/>
      <c r="D38" s="65"/>
      <c r="E38" s="65"/>
      <c r="F38" s="65"/>
      <c r="G38" s="65"/>
      <c r="H38" s="65"/>
      <c r="I38" s="57"/>
      <c r="J38" s="61">
        <v>133250</v>
      </c>
      <c r="K38" s="15">
        <f t="shared" si="1"/>
        <v>5.1246672176986099</v>
      </c>
      <c r="L38" s="52">
        <f>IF(J38&gt;1,AVERAGE(K36:K38),"")</f>
        <v>5.1357857633222759</v>
      </c>
      <c r="M38" s="83">
        <f t="shared" si="0"/>
        <v>1.2362205678554208E-4</v>
      </c>
      <c r="N38" s="140"/>
    </row>
    <row r="39" spans="1:14" x14ac:dyDescent="0.2">
      <c r="A39" s="48"/>
      <c r="B39" s="12"/>
      <c r="C39" s="63"/>
      <c r="D39" s="63"/>
      <c r="E39" s="63"/>
      <c r="F39" s="63"/>
      <c r="G39" s="63"/>
      <c r="H39" s="63"/>
      <c r="I39" s="54"/>
      <c r="J39" s="59"/>
      <c r="K39" s="13" t="str">
        <f t="shared" si="1"/>
        <v/>
      </c>
      <c r="L39" s="41" t="str">
        <f>IF(J39&gt;1,AVERAGE(K39:K41),"")</f>
        <v/>
      </c>
      <c r="M39" s="51" t="str">
        <f t="shared" si="0"/>
        <v/>
      </c>
      <c r="N39" s="137" t="str">
        <f>IF(COUNT(M39:M41)&gt;0,COUNT(M39:M41)-1,"")</f>
        <v/>
      </c>
    </row>
    <row r="40" spans="1:14" x14ac:dyDescent="0.2">
      <c r="A40" s="50"/>
      <c r="B40" s="49"/>
      <c r="C40" s="64"/>
      <c r="D40" s="64"/>
      <c r="E40" s="64"/>
      <c r="F40" s="64"/>
      <c r="G40" s="64"/>
      <c r="H40" s="64"/>
      <c r="I40" s="55"/>
      <c r="J40" s="60"/>
      <c r="K40" s="13" t="str">
        <f t="shared" si="1"/>
        <v/>
      </c>
      <c r="L40" s="41" t="str">
        <f>IF(J40&gt;1,AVERAGE(K39:K41),"")</f>
        <v/>
      </c>
      <c r="M40" s="42" t="str">
        <f t="shared" si="0"/>
        <v/>
      </c>
      <c r="N40" s="137"/>
    </row>
    <row r="41" spans="1:14" x14ac:dyDescent="0.2">
      <c r="A41" s="72"/>
      <c r="B41" s="73"/>
      <c r="C41" s="74"/>
      <c r="D41" s="74"/>
      <c r="E41" s="74"/>
      <c r="F41" s="74"/>
      <c r="G41" s="74"/>
      <c r="H41" s="74"/>
      <c r="I41" s="82"/>
      <c r="J41" s="75"/>
      <c r="K41" s="76" t="str">
        <f t="shared" si="1"/>
        <v/>
      </c>
      <c r="L41" s="77" t="str">
        <f>IF(J41&gt;1,AVERAGE(K39:K41),"")</f>
        <v/>
      </c>
      <c r="M41" s="42" t="str">
        <f t="shared" si="0"/>
        <v/>
      </c>
      <c r="N41" s="138"/>
    </row>
    <row r="42" spans="1:14" x14ac:dyDescent="0.2">
      <c r="A42" s="78"/>
      <c r="B42" s="16"/>
      <c r="C42" s="66"/>
      <c r="D42" s="66"/>
      <c r="E42" s="66"/>
      <c r="F42" s="66"/>
      <c r="G42" s="66"/>
      <c r="H42" s="66"/>
      <c r="I42" s="56"/>
      <c r="J42" s="62"/>
      <c r="K42" s="17" t="str">
        <f t="shared" si="1"/>
        <v/>
      </c>
      <c r="L42" s="45" t="str">
        <f>IF(J42&gt;1,AVERAGE(K42:K44),"")</f>
        <v/>
      </c>
      <c r="M42" s="42" t="str">
        <f t="shared" si="0"/>
        <v/>
      </c>
      <c r="N42" s="139" t="str">
        <f>IF(COUNT(M42:M44)&gt;0,COUNT(M42:M44)-1,"")</f>
        <v/>
      </c>
    </row>
    <row r="43" spans="1:14" x14ac:dyDescent="0.2">
      <c r="A43" s="50"/>
      <c r="B43" s="49"/>
      <c r="C43" s="64"/>
      <c r="D43" s="64"/>
      <c r="E43" s="64"/>
      <c r="F43" s="64"/>
      <c r="G43" s="64"/>
      <c r="H43" s="64"/>
      <c r="I43" s="55"/>
      <c r="J43" s="60"/>
      <c r="K43" s="13" t="str">
        <f t="shared" si="1"/>
        <v/>
      </c>
      <c r="L43" s="41" t="str">
        <f>IF(J43&gt;1,AVERAGE(K42:K44),"")</f>
        <v/>
      </c>
      <c r="M43" s="42" t="str">
        <f t="shared" si="0"/>
        <v/>
      </c>
      <c r="N43" s="137"/>
    </row>
    <row r="44" spans="1:14" x14ac:dyDescent="0.2">
      <c r="A44" s="79"/>
      <c r="B44" s="14"/>
      <c r="C44" s="65"/>
      <c r="D44" s="65"/>
      <c r="E44" s="65"/>
      <c r="F44" s="65"/>
      <c r="G44" s="65"/>
      <c r="H44" s="65"/>
      <c r="I44" s="57"/>
      <c r="J44" s="61"/>
      <c r="K44" s="15" t="str">
        <f t="shared" si="1"/>
        <v/>
      </c>
      <c r="L44" s="52" t="str">
        <f>IF(J44&gt;1,AVERAGE(K42:K44),"")</f>
        <v/>
      </c>
      <c r="M44" s="83" t="str">
        <f t="shared" si="0"/>
        <v/>
      </c>
      <c r="N44" s="140"/>
    </row>
    <row r="45" spans="1:14" x14ac:dyDescent="0.2">
      <c r="A45" s="48"/>
      <c r="B45" s="12"/>
      <c r="C45" s="63"/>
      <c r="D45" s="63"/>
      <c r="E45" s="63"/>
      <c r="F45" s="63"/>
      <c r="G45" s="63"/>
      <c r="H45" s="63"/>
      <c r="I45" s="54"/>
      <c r="J45" s="59"/>
      <c r="K45" s="13" t="str">
        <f t="shared" si="1"/>
        <v/>
      </c>
      <c r="L45" s="41" t="str">
        <f>IF(J45&gt;1,AVERAGE(K45:K47),"")</f>
        <v/>
      </c>
      <c r="M45" s="51" t="str">
        <f t="shared" si="0"/>
        <v/>
      </c>
      <c r="N45" s="137" t="str">
        <f>IF(COUNT(M45:M47)&gt;0,COUNT(M45:M47)-1,"")</f>
        <v/>
      </c>
    </row>
    <row r="46" spans="1:14" x14ac:dyDescent="0.2">
      <c r="A46" s="50"/>
      <c r="B46" s="49"/>
      <c r="C46" s="64"/>
      <c r="D46" s="64"/>
      <c r="E46" s="64"/>
      <c r="F46" s="64"/>
      <c r="G46" s="64"/>
      <c r="H46" s="64"/>
      <c r="I46" s="55"/>
      <c r="J46" s="60"/>
      <c r="K46" s="13" t="str">
        <f t="shared" si="1"/>
        <v/>
      </c>
      <c r="L46" s="41" t="str">
        <f>IF(J46&gt;1,AVERAGE(K45:K47),"")</f>
        <v/>
      </c>
      <c r="M46" s="42" t="str">
        <f t="shared" si="0"/>
        <v/>
      </c>
      <c r="N46" s="137"/>
    </row>
    <row r="47" spans="1:14" ht="13.5" thickBot="1" x14ac:dyDescent="0.25">
      <c r="A47" s="44"/>
      <c r="B47" s="18"/>
      <c r="C47" s="67"/>
      <c r="D47" s="67"/>
      <c r="E47" s="67"/>
      <c r="F47" s="67"/>
      <c r="G47" s="67"/>
      <c r="H47" s="67"/>
      <c r="I47" s="58"/>
      <c r="J47" s="61"/>
      <c r="K47" s="13" t="str">
        <f t="shared" si="1"/>
        <v/>
      </c>
      <c r="L47" s="52" t="str">
        <f>IF(J47&gt;1,AVERAGE(K45:K47),"")</f>
        <v/>
      </c>
      <c r="M47" s="42" t="str">
        <f t="shared" si="0"/>
        <v/>
      </c>
      <c r="N47" s="140"/>
    </row>
    <row r="48" spans="1:14" ht="13.5" thickBot="1" x14ac:dyDescent="0.25">
      <c r="L48" s="4" t="s">
        <v>94</v>
      </c>
      <c r="M48" s="19">
        <f>SUM(M9:M47)</f>
        <v>0.12967930879393288</v>
      </c>
      <c r="N48" s="53">
        <f>SUM(N9:N47)</f>
        <v>20</v>
      </c>
    </row>
    <row r="49" spans="1:13" ht="13.5" thickBot="1" x14ac:dyDescent="0.25">
      <c r="A49" s="20" t="s">
        <v>88</v>
      </c>
      <c r="I49" s="21"/>
      <c r="J49" s="22"/>
      <c r="K49" s="23"/>
      <c r="L49" s="4" t="s">
        <v>95</v>
      </c>
      <c r="M49" s="24">
        <f>2*M48</f>
        <v>0.25935861758786577</v>
      </c>
    </row>
    <row r="50" spans="1:13" ht="13.5" thickBot="1" x14ac:dyDescent="0.25">
      <c r="A50" s="148"/>
      <c r="B50" s="148"/>
      <c r="C50" s="148"/>
      <c r="D50" s="148"/>
      <c r="E50" s="148"/>
      <c r="F50" s="148"/>
      <c r="G50" s="148"/>
      <c r="H50" s="148"/>
      <c r="I50" s="25"/>
      <c r="J50" s="22"/>
      <c r="K50" s="26"/>
    </row>
    <row r="51" spans="1:13" ht="14.25" x14ac:dyDescent="0.25">
      <c r="A51" s="148"/>
      <c r="B51" s="148"/>
      <c r="C51" s="148"/>
      <c r="D51" s="148"/>
      <c r="E51" s="148"/>
      <c r="F51" s="148"/>
      <c r="G51" s="148"/>
      <c r="H51" s="148"/>
      <c r="I51" s="25"/>
      <c r="J51" s="27"/>
      <c r="K51" s="27"/>
      <c r="M51" s="28" t="s">
        <v>109</v>
      </c>
    </row>
    <row r="52" spans="1:13" ht="13.5" thickBot="1" x14ac:dyDescent="0.25">
      <c r="A52" s="148"/>
      <c r="B52" s="148"/>
      <c r="C52" s="148"/>
      <c r="D52" s="148"/>
      <c r="E52" s="148"/>
      <c r="F52" s="148"/>
      <c r="G52" s="148"/>
      <c r="H52" s="148"/>
      <c r="M52" s="29">
        <f>(M49/N48)^0.5</f>
        <v>0.11387682327582417</v>
      </c>
    </row>
    <row r="53" spans="1:13" x14ac:dyDescent="0.2">
      <c r="A53" s="148"/>
      <c r="B53" s="148"/>
      <c r="C53" s="148"/>
      <c r="D53" s="148"/>
      <c r="E53" s="148"/>
      <c r="F53" s="148"/>
      <c r="G53" s="148"/>
      <c r="H53" s="148"/>
      <c r="J53" s="3"/>
      <c r="K53" s="30"/>
    </row>
    <row r="54" spans="1:13" x14ac:dyDescent="0.2">
      <c r="A54" s="148"/>
      <c r="B54" s="148"/>
      <c r="C54" s="148"/>
      <c r="D54" s="148"/>
      <c r="E54" s="148"/>
      <c r="F54" s="148"/>
      <c r="G54" s="148"/>
      <c r="H54" s="148"/>
      <c r="J54" s="31"/>
      <c r="K54" s="68" t="s">
        <v>25</v>
      </c>
      <c r="L54" s="69">
        <f>MIN(L9:L47)</f>
        <v>4.7990209425046295</v>
      </c>
    </row>
    <row r="55" spans="1:13" x14ac:dyDescent="0.2">
      <c r="A55" s="148"/>
      <c r="B55" s="148"/>
      <c r="C55" s="148"/>
      <c r="D55" s="148"/>
      <c r="E55" s="148"/>
      <c r="F55" s="148"/>
      <c r="G55" s="148"/>
      <c r="H55" s="148"/>
      <c r="K55" s="70" t="s">
        <v>26</v>
      </c>
      <c r="L55" s="71">
        <f>MAX(L9:L47)</f>
        <v>5.4845477249311898</v>
      </c>
    </row>
    <row r="56" spans="1:13" x14ac:dyDescent="0.2">
      <c r="A56" s="148"/>
      <c r="B56" s="148"/>
      <c r="C56" s="148"/>
      <c r="D56" s="148"/>
      <c r="E56" s="148"/>
      <c r="F56" s="148"/>
      <c r="G56" s="148"/>
      <c r="H56" s="148"/>
    </row>
    <row r="60" spans="1:13" x14ac:dyDescent="0.2">
      <c r="A60" s="4"/>
    </row>
    <row r="61" spans="1:13" x14ac:dyDescent="0.2">
      <c r="A61" s="32"/>
      <c r="B61" s="32"/>
    </row>
    <row r="62" spans="1:13" x14ac:dyDescent="0.2">
      <c r="B62" s="4"/>
    </row>
    <row r="63" spans="1:13" x14ac:dyDescent="0.2">
      <c r="B63" s="4"/>
    </row>
  </sheetData>
  <sheetProtection selectLockedCells="1"/>
  <mergeCells count="19">
    <mergeCell ref="N27:N29"/>
    <mergeCell ref="B3:D3"/>
    <mergeCell ref="B4:D4"/>
    <mergeCell ref="F4:I4"/>
    <mergeCell ref="B5:D5"/>
    <mergeCell ref="B6:D6"/>
    <mergeCell ref="N9:N11"/>
    <mergeCell ref="N12:N14"/>
    <mergeCell ref="N15:N17"/>
    <mergeCell ref="N18:N20"/>
    <mergeCell ref="N21:N23"/>
    <mergeCell ref="N24:N26"/>
    <mergeCell ref="A50:H56"/>
    <mergeCell ref="N30:N32"/>
    <mergeCell ref="N33:N35"/>
    <mergeCell ref="N36:N38"/>
    <mergeCell ref="N39:N41"/>
    <mergeCell ref="N42:N44"/>
    <mergeCell ref="N45:N47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6"/>
  <sheetViews>
    <sheetView zoomScale="70" zoomScaleNormal="70" zoomScaleSheetLayoutView="50" workbookViewId="0">
      <selection activeCell="M8" sqref="M8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5.85546875" style="2" customWidth="1"/>
    <col min="13" max="13" width="26.28515625" style="2" customWidth="1"/>
    <col min="14" max="14" width="22.140625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123</v>
      </c>
      <c r="C3" s="142"/>
      <c r="D3" s="143"/>
      <c r="F3" s="4"/>
    </row>
    <row r="4" spans="1:14" x14ac:dyDescent="0.2">
      <c r="A4" s="3" t="s">
        <v>98</v>
      </c>
      <c r="B4" s="141" t="s">
        <v>30</v>
      </c>
      <c r="C4" s="142"/>
      <c r="D4" s="143"/>
      <c r="F4" s="144" t="s">
        <v>39</v>
      </c>
      <c r="G4" s="145"/>
      <c r="H4" s="145"/>
      <c r="I4" s="146"/>
    </row>
    <row r="5" spans="1:14" x14ac:dyDescent="0.2">
      <c r="A5" s="5"/>
      <c r="B5" s="141" t="s">
        <v>56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46" t="s">
        <v>10</v>
      </c>
      <c r="B9" s="12"/>
      <c r="C9" s="63"/>
      <c r="D9" s="63"/>
      <c r="E9" s="63"/>
      <c r="F9" s="63"/>
      <c r="G9" s="63"/>
      <c r="H9" s="63"/>
      <c r="I9" s="54"/>
      <c r="J9" s="59">
        <v>35200000</v>
      </c>
      <c r="K9" s="13">
        <f>IF(J9&gt;1,LOG10(J9),"")</f>
        <v>7.5465426634781307</v>
      </c>
      <c r="L9" s="41">
        <f>IF(J9&gt;1,AVERAGE(K9:K12),"")</f>
        <v>7.5531083086384605</v>
      </c>
      <c r="M9" s="42">
        <f>IF(J9&gt;1,(K9-L9)^2,"")</f>
        <v>4.3107696371361575E-5</v>
      </c>
      <c r="N9" s="137">
        <f>IF(COUNT(M9:M12)&gt;0,COUNT(M9:M12)-1,"")</f>
        <v>3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34400000</v>
      </c>
      <c r="K10" s="13">
        <f t="shared" ref="K10:K60" si="0">IF(J10&gt;1,LOG10(J10),"")</f>
        <v>7.53655844257153</v>
      </c>
      <c r="L10" s="41">
        <f>IF(J10&gt;1,AVERAGE(K9:K12),"")</f>
        <v>7.5531083086384605</v>
      </c>
      <c r="M10" s="42">
        <f t="shared" ref="M10:M60" si="1">IF(J10&gt;1,(K10-L10)^2,"")</f>
        <v>2.7389806683333895E-4</v>
      </c>
      <c r="N10" s="137"/>
    </row>
    <row r="11" spans="1:14" x14ac:dyDescent="0.2">
      <c r="A11" s="48"/>
      <c r="B11" s="49"/>
      <c r="C11" s="64"/>
      <c r="D11" s="64"/>
      <c r="E11" s="64"/>
      <c r="F11" s="64"/>
      <c r="G11" s="64"/>
      <c r="H11" s="64"/>
      <c r="I11" s="55"/>
      <c r="J11" s="60">
        <v>36700000</v>
      </c>
      <c r="K11" s="13">
        <f t="shared" si="0"/>
        <v>7.5646660642520898</v>
      </c>
      <c r="L11" s="41">
        <f>IF(J11&gt;1,AVERAGE(K9:K12),"")</f>
        <v>7.5531083086384605</v>
      </c>
      <c r="M11" s="42">
        <f t="shared" si="1"/>
        <v>1.3358171482437869E-4</v>
      </c>
      <c r="N11" s="137"/>
    </row>
    <row r="12" spans="1:14" x14ac:dyDescent="0.2">
      <c r="A12" s="72"/>
      <c r="B12" s="73"/>
      <c r="C12" s="74"/>
      <c r="D12" s="74"/>
      <c r="E12" s="74"/>
      <c r="F12" s="74"/>
      <c r="G12" s="74"/>
      <c r="H12" s="74"/>
      <c r="I12" s="55"/>
      <c r="J12" s="75">
        <v>36700000</v>
      </c>
      <c r="K12" s="13">
        <f t="shared" si="0"/>
        <v>7.5646660642520898</v>
      </c>
      <c r="L12" s="77">
        <f>IF(J12&gt;1,AVERAGE(K9:K12),"")</f>
        <v>7.5531083086384605</v>
      </c>
      <c r="M12" s="42">
        <f t="shared" si="1"/>
        <v>1.3358171482437869E-4</v>
      </c>
      <c r="N12" s="138"/>
    </row>
    <row r="13" spans="1:14" x14ac:dyDescent="0.2">
      <c r="A13" s="78" t="s">
        <v>11</v>
      </c>
      <c r="B13" s="16"/>
      <c r="C13" s="66"/>
      <c r="D13" s="66"/>
      <c r="E13" s="66"/>
      <c r="F13" s="66"/>
      <c r="G13" s="66"/>
      <c r="H13" s="66"/>
      <c r="I13" s="56"/>
      <c r="J13" s="62">
        <v>36000000</v>
      </c>
      <c r="K13" s="13">
        <f t="shared" si="0"/>
        <v>7.5563025007672868</v>
      </c>
      <c r="L13" s="45">
        <f>IF(J13&gt;1,AVERAGE(K13:K16),"")</f>
        <v>7.5408320948005176</v>
      </c>
      <c r="M13" s="42">
        <f t="shared" si="1"/>
        <v>2.393334607766476E-4</v>
      </c>
      <c r="N13" s="139">
        <f>IF(COUNT(M13:M16)&gt;0,COUNT(M13:M16)-1,"")</f>
        <v>3</v>
      </c>
    </row>
    <row r="14" spans="1:14" x14ac:dyDescent="0.2">
      <c r="A14" s="48"/>
      <c r="B14" s="49"/>
      <c r="C14" s="63"/>
      <c r="D14" s="63"/>
      <c r="E14" s="63"/>
      <c r="F14" s="63"/>
      <c r="G14" s="63"/>
      <c r="H14" s="63"/>
      <c r="I14" s="55"/>
      <c r="J14" s="60">
        <v>34000000</v>
      </c>
      <c r="K14" s="13">
        <f t="shared" si="0"/>
        <v>7.5314789170422554</v>
      </c>
      <c r="L14" s="41">
        <f>IF(J14&gt;1,AVERAGE(K13:K16),"")</f>
        <v>7.5408320948005176</v>
      </c>
      <c r="M14" s="42">
        <f t="shared" si="1"/>
        <v>8.7481934177652143E-5</v>
      </c>
      <c r="N14" s="137"/>
    </row>
    <row r="15" spans="1:14" x14ac:dyDescent="0.2">
      <c r="A15" s="40"/>
      <c r="B15" s="49"/>
      <c r="C15" s="63"/>
      <c r="D15" s="63"/>
      <c r="E15" s="63"/>
      <c r="F15" s="63"/>
      <c r="G15" s="63"/>
      <c r="H15" s="63"/>
      <c r="I15" s="55"/>
      <c r="J15" s="60">
        <v>34000000</v>
      </c>
      <c r="K15" s="13">
        <f t="shared" si="0"/>
        <v>7.5314789170422554</v>
      </c>
      <c r="L15" s="41">
        <f>IF(J15&gt;1,AVERAGE(K13:K16),"")</f>
        <v>7.5408320948005176</v>
      </c>
      <c r="M15" s="42">
        <f t="shared" si="1"/>
        <v>8.7481934177652143E-5</v>
      </c>
      <c r="N15" s="137"/>
    </row>
    <row r="16" spans="1:14" x14ac:dyDescent="0.2">
      <c r="A16" s="79"/>
      <c r="B16" s="14"/>
      <c r="C16" s="80"/>
      <c r="D16" s="80"/>
      <c r="E16" s="80"/>
      <c r="F16" s="80"/>
      <c r="G16" s="80"/>
      <c r="H16" s="80"/>
      <c r="I16" s="57"/>
      <c r="J16" s="61">
        <v>35000000</v>
      </c>
      <c r="K16" s="13">
        <f t="shared" si="0"/>
        <v>7.5440680443502757</v>
      </c>
      <c r="L16" s="81">
        <f>IF(J16&gt;1,AVERAGE(K13:K16),"")</f>
        <v>7.5408320948005176</v>
      </c>
      <c r="M16" s="42">
        <f t="shared" si="1"/>
        <v>1.0471369488579214E-5</v>
      </c>
      <c r="N16" s="140"/>
    </row>
    <row r="17" spans="1:14" x14ac:dyDescent="0.2">
      <c r="A17" s="48" t="s">
        <v>40</v>
      </c>
      <c r="B17" s="12"/>
      <c r="C17" s="63"/>
      <c r="D17" s="63"/>
      <c r="E17" s="63"/>
      <c r="F17" s="63"/>
      <c r="G17" s="63"/>
      <c r="H17" s="63"/>
      <c r="I17" s="54"/>
      <c r="J17" s="59">
        <v>49400000</v>
      </c>
      <c r="K17" s="13">
        <f t="shared" si="0"/>
        <v>7.6937269489236471</v>
      </c>
      <c r="L17" s="41">
        <f>IF(J17&gt;1,AVERAGE(K17:K20),"")</f>
        <v>7.6518892386607931</v>
      </c>
      <c r="M17" s="42">
        <f t="shared" si="1"/>
        <v>1.750394000038518E-3</v>
      </c>
      <c r="N17" s="137">
        <f>IF(COUNT(M17:M20)&gt;0,COUNT(M17:M20)-1,"")</f>
        <v>3</v>
      </c>
    </row>
    <row r="18" spans="1:14" x14ac:dyDescent="0.2">
      <c r="A18" s="48"/>
      <c r="B18" s="49"/>
      <c r="C18" s="64"/>
      <c r="D18" s="64"/>
      <c r="E18" s="64"/>
      <c r="F18" s="64"/>
      <c r="G18" s="64"/>
      <c r="H18" s="64"/>
      <c r="I18" s="55"/>
      <c r="J18" s="60">
        <v>47500000</v>
      </c>
      <c r="K18" s="13">
        <f t="shared" si="0"/>
        <v>7.6766936096248664</v>
      </c>
      <c r="L18" s="41">
        <f>IF(J18&gt;1,AVERAGE(K17:K20),"")</f>
        <v>7.6518892386607931</v>
      </c>
      <c r="M18" s="42">
        <f t="shared" si="1"/>
        <v>6.1525681892336185E-4</v>
      </c>
      <c r="N18" s="137"/>
    </row>
    <row r="19" spans="1:14" x14ac:dyDescent="0.2">
      <c r="A19" s="40"/>
      <c r="B19" s="49"/>
      <c r="C19" s="64"/>
      <c r="D19" s="64"/>
      <c r="E19" s="64"/>
      <c r="F19" s="64"/>
      <c r="G19" s="64"/>
      <c r="H19" s="64"/>
      <c r="I19" s="55"/>
      <c r="J19" s="60">
        <v>41700000</v>
      </c>
      <c r="K19" s="13">
        <f t="shared" si="0"/>
        <v>7.6201360549737576</v>
      </c>
      <c r="L19" s="41">
        <f>IF(J19&gt;1,AVERAGE(K17:K20),"")</f>
        <v>7.6518892386607931</v>
      </c>
      <c r="M19" s="42">
        <f t="shared" si="1"/>
        <v>1.0082646742626176E-3</v>
      </c>
      <c r="N19" s="137"/>
    </row>
    <row r="20" spans="1:14" x14ac:dyDescent="0.2">
      <c r="A20" s="72"/>
      <c r="B20" s="73"/>
      <c r="C20" s="74"/>
      <c r="D20" s="74"/>
      <c r="E20" s="74"/>
      <c r="F20" s="74"/>
      <c r="G20" s="74"/>
      <c r="H20" s="74"/>
      <c r="I20" s="82"/>
      <c r="J20" s="75">
        <v>41400000</v>
      </c>
      <c r="K20" s="13">
        <f t="shared" si="0"/>
        <v>7.6170003411208986</v>
      </c>
      <c r="L20" s="77">
        <f>IF(J20&gt;1,AVERAGE(K17:K20),"")</f>
        <v>7.6518892386607931</v>
      </c>
      <c r="M20" s="42">
        <f t="shared" si="1"/>
        <v>1.2172351715492521E-3</v>
      </c>
      <c r="N20" s="138"/>
    </row>
    <row r="21" spans="1:14" x14ac:dyDescent="0.2">
      <c r="A21" s="78" t="s">
        <v>18</v>
      </c>
      <c r="B21" s="16"/>
      <c r="C21" s="66"/>
      <c r="D21" s="66"/>
      <c r="E21" s="66"/>
      <c r="F21" s="66"/>
      <c r="G21" s="66"/>
      <c r="H21" s="66"/>
      <c r="I21" s="56"/>
      <c r="J21" s="62">
        <v>38600000</v>
      </c>
      <c r="K21" s="13">
        <f t="shared" si="0"/>
        <v>7.5865873046717551</v>
      </c>
      <c r="L21" s="45">
        <f>IF(J21&gt;1,AVERAGE(K21:K24),"")</f>
        <v>7.6081103068726366</v>
      </c>
      <c r="M21" s="42">
        <f t="shared" si="1"/>
        <v>4.6323962373914714E-4</v>
      </c>
      <c r="N21" s="139">
        <f>IF(COUNT(M21:M24)&gt;0,COUNT(M21:M24)-1,"")</f>
        <v>3</v>
      </c>
    </row>
    <row r="22" spans="1:14" x14ac:dyDescent="0.2">
      <c r="A22" s="48"/>
      <c r="B22" s="49"/>
      <c r="C22" s="64"/>
      <c r="D22" s="64"/>
      <c r="E22" s="64"/>
      <c r="F22" s="64"/>
      <c r="G22" s="64"/>
      <c r="H22" s="64"/>
      <c r="I22" s="55"/>
      <c r="J22" s="60">
        <v>39100000</v>
      </c>
      <c r="K22" s="13">
        <f t="shared" si="0"/>
        <v>7.5921767573958672</v>
      </c>
      <c r="L22" s="41">
        <f>IF(J22&gt;1,AVERAGE(K21:K24),"")</f>
        <v>7.6081103068726366</v>
      </c>
      <c r="M22" s="42">
        <f t="shared" si="1"/>
        <v>2.5387799892865822E-4</v>
      </c>
      <c r="N22" s="137"/>
    </row>
    <row r="23" spans="1:14" x14ac:dyDescent="0.2">
      <c r="A23" s="40"/>
      <c r="B23" s="49"/>
      <c r="C23" s="64"/>
      <c r="D23" s="64"/>
      <c r="E23" s="64"/>
      <c r="F23" s="64"/>
      <c r="G23" s="64"/>
      <c r="H23" s="64"/>
      <c r="I23" s="55"/>
      <c r="J23" s="60">
        <v>42000000</v>
      </c>
      <c r="K23" s="13">
        <f t="shared" si="0"/>
        <v>7.6232492903979008</v>
      </c>
      <c r="L23" s="41">
        <f>IF(J23&gt;1,AVERAGE(K21:K24),"")</f>
        <v>7.6081103068726366</v>
      </c>
      <c r="M23" s="42">
        <f t="shared" si="1"/>
        <v>2.2918882217822135E-4</v>
      </c>
      <c r="N23" s="137"/>
    </row>
    <row r="24" spans="1:14" x14ac:dyDescent="0.2">
      <c r="A24" s="79"/>
      <c r="B24" s="14"/>
      <c r="C24" s="65"/>
      <c r="D24" s="65"/>
      <c r="E24" s="65"/>
      <c r="F24" s="65"/>
      <c r="G24" s="65"/>
      <c r="H24" s="65"/>
      <c r="I24" s="57"/>
      <c r="J24" s="61">
        <v>42700000</v>
      </c>
      <c r="K24" s="13">
        <f t="shared" si="0"/>
        <v>7.6304278750250241</v>
      </c>
      <c r="L24" s="52">
        <f>IF(J24&gt;1,AVERAGE(K21:K24),"")</f>
        <v>7.6081103068726366</v>
      </c>
      <c r="M24" s="42">
        <f t="shared" si="1"/>
        <v>4.9807384823646092E-4</v>
      </c>
      <c r="N24" s="140"/>
    </row>
    <row r="25" spans="1:14" x14ac:dyDescent="0.2">
      <c r="A25" s="48" t="s">
        <v>41</v>
      </c>
      <c r="B25" s="12"/>
      <c r="C25" s="63"/>
      <c r="D25" s="63"/>
      <c r="E25" s="63"/>
      <c r="F25" s="63"/>
      <c r="G25" s="63"/>
      <c r="H25" s="63"/>
      <c r="I25" s="54"/>
      <c r="J25" s="59">
        <v>37000000</v>
      </c>
      <c r="K25" s="13">
        <f t="shared" si="0"/>
        <v>7.568201724066995</v>
      </c>
      <c r="L25" s="41">
        <f>IF(J25&gt;1,AVERAGE(K25:K28),"")</f>
        <v>7.5496032774649731</v>
      </c>
      <c r="M25" s="42">
        <f t="shared" si="1"/>
        <v>3.4590221600826079E-4</v>
      </c>
      <c r="N25" s="137">
        <f>IF(COUNT(M25:M28)&gt;0,COUNT(M25:M28)-1,"")</f>
        <v>3</v>
      </c>
    </row>
    <row r="26" spans="1:14" x14ac:dyDescent="0.2">
      <c r="A26" s="48"/>
      <c r="B26" s="49"/>
      <c r="C26" s="64"/>
      <c r="D26" s="64"/>
      <c r="E26" s="64"/>
      <c r="F26" s="64"/>
      <c r="G26" s="64"/>
      <c r="H26" s="64"/>
      <c r="I26" s="55"/>
      <c r="J26" s="60">
        <v>34800000</v>
      </c>
      <c r="K26" s="13">
        <f t="shared" si="0"/>
        <v>7.5415792439465807</v>
      </c>
      <c r="L26" s="41">
        <f>IF(J26&gt;1,AVERAGE(K25:K28),"")</f>
        <v>7.5496032774649731</v>
      </c>
      <c r="M26" s="42">
        <f t="shared" si="1"/>
        <v>6.4385113904283359E-5</v>
      </c>
      <c r="N26" s="137"/>
    </row>
    <row r="27" spans="1:14" x14ac:dyDescent="0.2">
      <c r="A27" s="40"/>
      <c r="B27" s="49"/>
      <c r="C27" s="64"/>
      <c r="D27" s="64"/>
      <c r="E27" s="64"/>
      <c r="F27" s="64"/>
      <c r="G27" s="64"/>
      <c r="H27" s="64"/>
      <c r="I27" s="55"/>
      <c r="J27" s="60">
        <v>33600000</v>
      </c>
      <c r="K27" s="13">
        <f t="shared" si="0"/>
        <v>7.5263392773898437</v>
      </c>
      <c r="L27" s="41">
        <f>IF(J27&gt;1,AVERAGE(K25:K28),"")</f>
        <v>7.5496032774649731</v>
      </c>
      <c r="M27" s="42">
        <f t="shared" si="1"/>
        <v>5.4121369949562117E-4</v>
      </c>
      <c r="N27" s="137"/>
    </row>
    <row r="28" spans="1:14" x14ac:dyDescent="0.2">
      <c r="A28" s="72"/>
      <c r="B28" s="73"/>
      <c r="C28" s="74"/>
      <c r="D28" s="74"/>
      <c r="E28" s="74"/>
      <c r="F28" s="74"/>
      <c r="G28" s="74"/>
      <c r="H28" s="74"/>
      <c r="I28" s="82"/>
      <c r="J28" s="75">
        <v>36500000</v>
      </c>
      <c r="K28" s="13">
        <f t="shared" si="0"/>
        <v>7.5622928644564746</v>
      </c>
      <c r="L28" s="77">
        <f>IF(J28&gt;1,AVERAGE(K25:K28),"")</f>
        <v>7.5496032774649731</v>
      </c>
      <c r="M28" s="42">
        <f t="shared" si="1"/>
        <v>1.6102561801488606E-4</v>
      </c>
      <c r="N28" s="138"/>
    </row>
    <row r="29" spans="1:14" x14ac:dyDescent="0.2">
      <c r="A29" s="78" t="s">
        <v>19</v>
      </c>
      <c r="B29" s="16"/>
      <c r="C29" s="66"/>
      <c r="D29" s="66"/>
      <c r="E29" s="66"/>
      <c r="F29" s="66"/>
      <c r="G29" s="66"/>
      <c r="H29" s="66"/>
      <c r="I29" s="56"/>
      <c r="J29" s="62">
        <v>39900000</v>
      </c>
      <c r="K29" s="13">
        <f t="shared" si="0"/>
        <v>7.6009728956867484</v>
      </c>
      <c r="L29" s="45">
        <f>IF(J29&gt;1,AVERAGE(K29:K32),"")</f>
        <v>7.635014678964426</v>
      </c>
      <c r="M29" s="42">
        <f t="shared" si="1"/>
        <v>1.1588430087243699E-3</v>
      </c>
      <c r="N29" s="139">
        <f>IF(COUNT(M29:M32)&gt;0,COUNT(M29:M32)-1,"")</f>
        <v>3</v>
      </c>
    </row>
    <row r="30" spans="1:14" x14ac:dyDescent="0.2">
      <c r="A30" s="48"/>
      <c r="B30" s="49"/>
      <c r="C30" s="64"/>
      <c r="D30" s="64"/>
      <c r="E30" s="64"/>
      <c r="F30" s="64"/>
      <c r="G30" s="64"/>
      <c r="H30" s="64"/>
      <c r="I30" s="55"/>
      <c r="J30" s="60">
        <v>43800000</v>
      </c>
      <c r="K30" s="13">
        <f t="shared" si="0"/>
        <v>7.6414741105040997</v>
      </c>
      <c r="L30" s="41">
        <f>IF(J30&gt;1,AVERAGE(K29:K32),"")</f>
        <v>7.635014678964426</v>
      </c>
      <c r="M30" s="42">
        <f t="shared" si="1"/>
        <v>4.1724255815732193E-5</v>
      </c>
      <c r="N30" s="137"/>
    </row>
    <row r="31" spans="1:14" x14ac:dyDescent="0.2">
      <c r="A31" s="40"/>
      <c r="B31" s="49"/>
      <c r="C31" s="64"/>
      <c r="D31" s="64"/>
      <c r="E31" s="64"/>
      <c r="F31" s="64"/>
      <c r="G31" s="64"/>
      <c r="H31" s="64"/>
      <c r="I31" s="55"/>
      <c r="J31" s="60">
        <v>46800000</v>
      </c>
      <c r="K31" s="13">
        <f t="shared" si="0"/>
        <v>7.6702458530741238</v>
      </c>
      <c r="L31" s="41">
        <f>IF(J31&gt;1,AVERAGE(K29:K32),"")</f>
        <v>7.635014678964426</v>
      </c>
      <c r="M31" s="42">
        <f t="shared" si="1"/>
        <v>1.2412356291478393E-3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>
        <v>42400000</v>
      </c>
      <c r="K32" s="13">
        <f t="shared" si="0"/>
        <v>7.6273658565927329</v>
      </c>
      <c r="L32" s="52">
        <f>IF(J32&gt;1,AVERAGE(K29:K32),"")</f>
        <v>7.635014678964426</v>
      </c>
      <c r="M32" s="42">
        <f t="shared" si="1"/>
        <v>5.8504483673712322E-5</v>
      </c>
      <c r="N32" s="140"/>
    </row>
    <row r="33" spans="1:14" x14ac:dyDescent="0.2">
      <c r="A33" s="48" t="s">
        <v>42</v>
      </c>
      <c r="B33" s="12"/>
      <c r="C33" s="63"/>
      <c r="D33" s="63"/>
      <c r="E33" s="63"/>
      <c r="F33" s="63"/>
      <c r="G33" s="63"/>
      <c r="H33" s="63"/>
      <c r="I33" s="54"/>
      <c r="J33" s="59">
        <v>36700000</v>
      </c>
      <c r="K33" s="13">
        <f t="shared" si="0"/>
        <v>7.5646660642520898</v>
      </c>
      <c r="L33" s="41">
        <f>IF(J33&gt;1,AVERAGE(K33:K36),"")</f>
        <v>7.5936937161627105</v>
      </c>
      <c r="M33" s="42">
        <f t="shared" si="1"/>
        <v>8.4260457544416351E-4</v>
      </c>
      <c r="N33" s="137">
        <f>IF(COUNT(M33:M36)&gt;0,COUNT(M33:M36)-1,"")</f>
        <v>3</v>
      </c>
    </row>
    <row r="34" spans="1:14" x14ac:dyDescent="0.2">
      <c r="A34" s="48"/>
      <c r="B34" s="49"/>
      <c r="C34" s="64"/>
      <c r="D34" s="64"/>
      <c r="E34" s="64"/>
      <c r="F34" s="64"/>
      <c r="G34" s="64"/>
      <c r="H34" s="64"/>
      <c r="I34" s="55"/>
      <c r="J34" s="60">
        <v>40000000</v>
      </c>
      <c r="K34" s="13">
        <f t="shared" si="0"/>
        <v>7.6020599913279625</v>
      </c>
      <c r="L34" s="41">
        <f>IF(J34&gt;1,AVERAGE(K33:K36),"")</f>
        <v>7.5936937161627105</v>
      </c>
      <c r="M34" s="42">
        <f t="shared" si="1"/>
        <v>6.9994560140712589E-5</v>
      </c>
      <c r="N34" s="137"/>
    </row>
    <row r="35" spans="1:14" x14ac:dyDescent="0.2">
      <c r="A35" s="40"/>
      <c r="B35" s="49"/>
      <c r="C35" s="64"/>
      <c r="D35" s="64"/>
      <c r="E35" s="64"/>
      <c r="F35" s="64"/>
      <c r="G35" s="64"/>
      <c r="H35" s="64"/>
      <c r="I35" s="55"/>
      <c r="J35" s="60">
        <v>37900000</v>
      </c>
      <c r="K35" s="13">
        <f t="shared" si="0"/>
        <v>7.5786392099680722</v>
      </c>
      <c r="L35" s="41">
        <f>IF(J35&gt;1,AVERAGE(K33:K36),"")</f>
        <v>7.5936937161627105</v>
      </c>
      <c r="M35" s="42">
        <f t="shared" si="1"/>
        <v>2.2663815676440379E-4</v>
      </c>
      <c r="N35" s="137"/>
    </row>
    <row r="36" spans="1:14" x14ac:dyDescent="0.2">
      <c r="A36" s="72"/>
      <c r="B36" s="73"/>
      <c r="C36" s="74"/>
      <c r="D36" s="74"/>
      <c r="E36" s="74"/>
      <c r="F36" s="74"/>
      <c r="G36" s="74"/>
      <c r="H36" s="74"/>
      <c r="I36" s="82"/>
      <c r="J36" s="75">
        <v>42600000</v>
      </c>
      <c r="K36" s="13">
        <f t="shared" si="0"/>
        <v>7.6294095991027193</v>
      </c>
      <c r="L36" s="77">
        <f>IF(J36&gt;1,AVERAGE(K33:K36),"")</f>
        <v>7.5936937161627105</v>
      </c>
      <c r="M36" s="42">
        <f t="shared" si="1"/>
        <v>1.2756242941844135E-3</v>
      </c>
      <c r="N36" s="138"/>
    </row>
    <row r="37" spans="1:14" x14ac:dyDescent="0.2">
      <c r="A37" s="78" t="s">
        <v>43</v>
      </c>
      <c r="B37" s="16"/>
      <c r="C37" s="66"/>
      <c r="D37" s="66"/>
      <c r="E37" s="66"/>
      <c r="F37" s="66"/>
      <c r="G37" s="66"/>
      <c r="H37" s="66"/>
      <c r="I37" s="56"/>
      <c r="J37" s="62">
        <v>37700000</v>
      </c>
      <c r="K37" s="13">
        <f t="shared" si="0"/>
        <v>7.5763413502057926</v>
      </c>
      <c r="L37" s="45">
        <f>IF(J37&gt;1,AVERAGE(K37:K40),"")</f>
        <v>7.5903924868013828</v>
      </c>
      <c r="M37" s="42">
        <f t="shared" si="1"/>
        <v>1.9743443962793437E-4</v>
      </c>
      <c r="N37" s="139">
        <f>IF(COUNT(M37:M40)&gt;0,COUNT(M37:M40)-1,"")</f>
        <v>3</v>
      </c>
    </row>
    <row r="38" spans="1:14" x14ac:dyDescent="0.2">
      <c r="A38" s="48"/>
      <c r="B38" s="49"/>
      <c r="C38" s="64"/>
      <c r="D38" s="64"/>
      <c r="E38" s="64"/>
      <c r="F38" s="64"/>
      <c r="G38" s="64"/>
      <c r="H38" s="64"/>
      <c r="I38" s="55"/>
      <c r="J38" s="60">
        <v>38700000</v>
      </c>
      <c r="K38" s="13">
        <f t="shared" si="0"/>
        <v>7.5877109650189114</v>
      </c>
      <c r="L38" s="41">
        <f>IF(J38&gt;1,AVERAGE(K37:K40),"")</f>
        <v>7.5903924868013828</v>
      </c>
      <c r="M38" s="42">
        <f t="shared" si="1"/>
        <v>7.1905590698685161E-6</v>
      </c>
      <c r="N38" s="137"/>
    </row>
    <row r="39" spans="1:14" x14ac:dyDescent="0.2">
      <c r="A39" s="40"/>
      <c r="B39" s="49"/>
      <c r="C39" s="64"/>
      <c r="D39" s="64"/>
      <c r="E39" s="64"/>
      <c r="F39" s="64"/>
      <c r="G39" s="64"/>
      <c r="H39" s="64"/>
      <c r="I39" s="55"/>
      <c r="J39" s="60">
        <v>37700000</v>
      </c>
      <c r="K39" s="13">
        <f t="shared" si="0"/>
        <v>7.5763413502057926</v>
      </c>
      <c r="L39" s="41">
        <f>IF(J39&gt;1,AVERAGE(K37:K40),"")</f>
        <v>7.5903924868013828</v>
      </c>
      <c r="M39" s="42">
        <f t="shared" si="1"/>
        <v>1.9743443962793437E-4</v>
      </c>
      <c r="N39" s="137"/>
    </row>
    <row r="40" spans="1:14" x14ac:dyDescent="0.2">
      <c r="A40" s="79"/>
      <c r="B40" s="14"/>
      <c r="C40" s="65"/>
      <c r="D40" s="65"/>
      <c r="E40" s="65"/>
      <c r="F40" s="65"/>
      <c r="G40" s="65"/>
      <c r="H40" s="65"/>
      <c r="I40" s="57"/>
      <c r="J40" s="61">
        <v>41800000</v>
      </c>
      <c r="K40" s="13">
        <f t="shared" si="0"/>
        <v>7.6211762817750355</v>
      </c>
      <c r="L40" s="52">
        <f>IF(J40&gt;1,AVERAGE(K37:K40),"")</f>
        <v>7.5903924868013828</v>
      </c>
      <c r="M40" s="42">
        <f t="shared" si="1"/>
        <v>9.4764203297988462E-4</v>
      </c>
      <c r="N40" s="140"/>
    </row>
    <row r="41" spans="1:14" x14ac:dyDescent="0.2">
      <c r="A41" s="48" t="s">
        <v>44</v>
      </c>
      <c r="B41" s="12"/>
      <c r="C41" s="63"/>
      <c r="D41" s="63"/>
      <c r="E41" s="63"/>
      <c r="F41" s="63"/>
      <c r="G41" s="63"/>
      <c r="H41" s="63"/>
      <c r="I41" s="54"/>
      <c r="J41" s="59">
        <v>27500000</v>
      </c>
      <c r="K41" s="13">
        <f t="shared" si="0"/>
        <v>7.4393326938302629</v>
      </c>
      <c r="L41" s="41">
        <f>IF(J41&gt;1,AVERAGE(K41:K44),"")</f>
        <v>7.4748372579055928</v>
      </c>
      <c r="M41" s="42">
        <f t="shared" si="1"/>
        <v>1.2605740701792123E-3</v>
      </c>
      <c r="N41" s="137">
        <f>IF(COUNT(M41:M44)&gt;0,COUNT(M41:M44)-1,"")</f>
        <v>3</v>
      </c>
    </row>
    <row r="42" spans="1:14" x14ac:dyDescent="0.2">
      <c r="A42" s="48"/>
      <c r="B42" s="49"/>
      <c r="C42" s="64"/>
      <c r="D42" s="64"/>
      <c r="E42" s="64"/>
      <c r="F42" s="64"/>
      <c r="G42" s="64"/>
      <c r="H42" s="64"/>
      <c r="I42" s="55"/>
      <c r="J42" s="60">
        <v>29400000</v>
      </c>
      <c r="K42" s="13">
        <f t="shared" si="0"/>
        <v>7.4683473304121577</v>
      </c>
      <c r="L42" s="41">
        <f>IF(J42&gt;1,AVERAGE(K41:K44),"")</f>
        <v>7.4748372579055928</v>
      </c>
      <c r="M42" s="42">
        <f t="shared" si="1"/>
        <v>4.211915887004522E-5</v>
      </c>
      <c r="N42" s="137"/>
    </row>
    <row r="43" spans="1:14" x14ac:dyDescent="0.2">
      <c r="A43" s="40"/>
      <c r="B43" s="49"/>
      <c r="C43" s="64"/>
      <c r="D43" s="64"/>
      <c r="E43" s="64"/>
      <c r="F43" s="64"/>
      <c r="G43" s="64"/>
      <c r="H43" s="64"/>
      <c r="I43" s="55"/>
      <c r="J43" s="60">
        <v>30000000</v>
      </c>
      <c r="K43" s="13">
        <f t="shared" si="0"/>
        <v>7.4771212547196626</v>
      </c>
      <c r="L43" s="41">
        <f>IF(J43&gt;1,AVERAGE(K41:K44),"")</f>
        <v>7.4748372579055928</v>
      </c>
      <c r="M43" s="42">
        <f t="shared" si="1"/>
        <v>5.2166414466808433E-6</v>
      </c>
      <c r="N43" s="137"/>
    </row>
    <row r="44" spans="1:14" x14ac:dyDescent="0.2">
      <c r="A44" s="72"/>
      <c r="B44" s="73"/>
      <c r="C44" s="74"/>
      <c r="D44" s="74"/>
      <c r="E44" s="74"/>
      <c r="F44" s="74"/>
      <c r="G44" s="74"/>
      <c r="H44" s="74"/>
      <c r="I44" s="82"/>
      <c r="J44" s="75">
        <v>32700000.000000004</v>
      </c>
      <c r="K44" s="13">
        <f t="shared" si="0"/>
        <v>7.5145477526602864</v>
      </c>
      <c r="L44" s="77">
        <f>IF(J44&gt;1,AVERAGE(K41:K44),"")</f>
        <v>7.4748372579055928</v>
      </c>
      <c r="M44" s="42">
        <f t="shared" si="1"/>
        <v>1.5769233936625455E-3</v>
      </c>
      <c r="N44" s="138"/>
    </row>
    <row r="45" spans="1:14" x14ac:dyDescent="0.2">
      <c r="A45" s="78" t="s">
        <v>45</v>
      </c>
      <c r="B45" s="16"/>
      <c r="C45" s="66"/>
      <c r="D45" s="66"/>
      <c r="E45" s="66"/>
      <c r="F45" s="66"/>
      <c r="G45" s="66"/>
      <c r="H45" s="66"/>
      <c r="I45" s="56"/>
      <c r="J45" s="62">
        <v>54180000</v>
      </c>
      <c r="K45" s="13">
        <f t="shared" si="0"/>
        <v>7.7338390006971496</v>
      </c>
      <c r="L45" s="45">
        <f>IF(J45&gt;1,AVERAGE(K45:K48),"")</f>
        <v>7.7226625718066746</v>
      </c>
      <c r="M45" s="42">
        <f t="shared" si="1"/>
        <v>1.2491256274384395E-4</v>
      </c>
      <c r="N45" s="139">
        <f>IF(COUNT(M45:M48)&gt;0,COUNT(M45:M48)-1,"")</f>
        <v>3</v>
      </c>
    </row>
    <row r="46" spans="1:14" x14ac:dyDescent="0.2">
      <c r="A46" s="91"/>
      <c r="B46" s="49"/>
      <c r="C46" s="64"/>
      <c r="D46" s="64"/>
      <c r="E46" s="64"/>
      <c r="F46" s="64"/>
      <c r="G46" s="64"/>
      <c r="H46" s="64"/>
      <c r="I46" s="55"/>
      <c r="J46" s="60">
        <v>53980000</v>
      </c>
      <c r="K46" s="13">
        <f t="shared" si="0"/>
        <v>7.732232880220498</v>
      </c>
      <c r="L46" s="41">
        <f>IF(J46&gt;1,AVERAGE(K45:K48),"")</f>
        <v>7.7226625718066746</v>
      </c>
      <c r="M46" s="42">
        <f t="shared" si="1"/>
        <v>9.1590803135699868E-5</v>
      </c>
      <c r="N46" s="137"/>
    </row>
    <row r="47" spans="1:14" x14ac:dyDescent="0.2">
      <c r="A47" s="50"/>
      <c r="B47" s="49"/>
      <c r="C47" s="64"/>
      <c r="D47" s="64"/>
      <c r="E47" s="64"/>
      <c r="F47" s="64"/>
      <c r="G47" s="64"/>
      <c r="H47" s="64"/>
      <c r="I47" s="55"/>
      <c r="J47" s="60">
        <v>53570000</v>
      </c>
      <c r="K47" s="13">
        <f t="shared" si="0"/>
        <v>7.7289216463728589</v>
      </c>
      <c r="L47" s="41">
        <f>IF(J47&gt;1,AVERAGE(K45:K48),"")</f>
        <v>7.7226625718066746</v>
      </c>
      <c r="M47" s="42">
        <f t="shared" si="1"/>
        <v>3.9176014425055841E-5</v>
      </c>
      <c r="N47" s="137"/>
    </row>
    <row r="48" spans="1:14" x14ac:dyDescent="0.2">
      <c r="A48" s="79"/>
      <c r="B48" s="14"/>
      <c r="C48" s="65"/>
      <c r="D48" s="65"/>
      <c r="E48" s="65"/>
      <c r="F48" s="65"/>
      <c r="G48" s="65"/>
      <c r="H48" s="65"/>
      <c r="I48" s="57"/>
      <c r="J48" s="61">
        <v>49620000</v>
      </c>
      <c r="K48" s="13">
        <f t="shared" si="0"/>
        <v>7.69565675993619</v>
      </c>
      <c r="L48" s="52">
        <f>IF(J48&gt;1,AVERAGE(K45:K48),"")</f>
        <v>7.7226625718066746</v>
      </c>
      <c r="M48" s="42">
        <f t="shared" si="1"/>
        <v>7.2931387478400499E-4</v>
      </c>
      <c r="N48" s="140"/>
    </row>
    <row r="49" spans="1:14" x14ac:dyDescent="0.2">
      <c r="A49" s="48" t="s">
        <v>46</v>
      </c>
      <c r="B49" s="12"/>
      <c r="C49" s="63"/>
      <c r="D49" s="63"/>
      <c r="E49" s="63"/>
      <c r="F49" s="63"/>
      <c r="G49" s="63"/>
      <c r="H49" s="63"/>
      <c r="I49" s="54"/>
      <c r="J49" s="59">
        <v>34600000</v>
      </c>
      <c r="K49" s="13">
        <f t="shared" si="0"/>
        <v>7.5390760987927763</v>
      </c>
      <c r="L49" s="41">
        <f>IF(J49&gt;1,AVERAGE(K49:K52),"")</f>
        <v>7.4688677859909136</v>
      </c>
      <c r="M49" s="42">
        <f t="shared" si="1"/>
        <v>4.9292071864841958E-3</v>
      </c>
      <c r="N49" s="137">
        <f>IF(COUNT(M49:M52)&gt;0,COUNT(M49:M52)-1,"")</f>
        <v>3</v>
      </c>
    </row>
    <row r="50" spans="1:14" x14ac:dyDescent="0.2">
      <c r="A50" s="91"/>
      <c r="B50" s="49"/>
      <c r="C50" s="64"/>
      <c r="D50" s="64"/>
      <c r="E50" s="64"/>
      <c r="F50" s="64"/>
      <c r="G50" s="64"/>
      <c r="H50" s="64"/>
      <c r="I50" s="55"/>
      <c r="J50" s="60">
        <v>29200000</v>
      </c>
      <c r="K50" s="13">
        <f t="shared" si="0"/>
        <v>7.4653828514484184</v>
      </c>
      <c r="L50" s="41">
        <f>IF(J50&gt;1,AVERAGE(K49:K52),"")</f>
        <v>7.4688677859909136</v>
      </c>
      <c r="M50" s="42">
        <f t="shared" si="1"/>
        <v>1.2144768765476302E-5</v>
      </c>
      <c r="N50" s="137"/>
    </row>
    <row r="51" spans="1:14" x14ac:dyDescent="0.2">
      <c r="A51" s="50"/>
      <c r="B51" s="49"/>
      <c r="C51" s="64"/>
      <c r="D51" s="64"/>
      <c r="E51" s="64"/>
      <c r="F51" s="64"/>
      <c r="G51" s="64"/>
      <c r="H51" s="64"/>
      <c r="I51" s="55"/>
      <c r="J51" s="60">
        <v>28800000</v>
      </c>
      <c r="K51" s="13">
        <f t="shared" si="0"/>
        <v>7.4593924877592306</v>
      </c>
      <c r="L51" s="41">
        <f>IF(J51&gt;1,AVERAGE(K49:K52),"")</f>
        <v>7.4688677859909136</v>
      </c>
      <c r="M51" s="42">
        <f t="shared" si="1"/>
        <v>8.9781276579335497E-5</v>
      </c>
      <c r="N51" s="137"/>
    </row>
    <row r="52" spans="1:14" x14ac:dyDescent="0.2">
      <c r="A52" s="72"/>
      <c r="B52" s="73"/>
      <c r="C52" s="74"/>
      <c r="D52" s="74"/>
      <c r="E52" s="74"/>
      <c r="F52" s="74"/>
      <c r="G52" s="74"/>
      <c r="H52" s="74"/>
      <c r="I52" s="82"/>
      <c r="J52" s="75">
        <v>25800000</v>
      </c>
      <c r="K52" s="13">
        <f t="shared" si="0"/>
        <v>7.4116197059632301</v>
      </c>
      <c r="L52" s="77">
        <f>IF(J52&gt;1,AVERAGE(K49:K52),"")</f>
        <v>7.4688677859909136</v>
      </c>
      <c r="M52" s="42">
        <f t="shared" si="1"/>
        <v>3.2773426668560608E-3</v>
      </c>
      <c r="N52" s="138"/>
    </row>
    <row r="53" spans="1:14" x14ac:dyDescent="0.2">
      <c r="A53" s="78"/>
      <c r="B53" s="16"/>
      <c r="C53" s="66"/>
      <c r="D53" s="66"/>
      <c r="E53" s="66"/>
      <c r="F53" s="66"/>
      <c r="G53" s="66"/>
      <c r="H53" s="66"/>
      <c r="I53" s="56"/>
      <c r="J53" s="62"/>
      <c r="K53" s="13" t="str">
        <f t="shared" si="0"/>
        <v/>
      </c>
      <c r="L53" s="45" t="str">
        <f>IF(J53&gt;1,AVERAGE(K53:K56),"")</f>
        <v/>
      </c>
      <c r="M53" s="42" t="str">
        <f t="shared" si="1"/>
        <v/>
      </c>
      <c r="N53" s="139" t="str">
        <f>IF(COUNT(M53:M56)&gt;0,COUNT(M53:M56)-1,"")</f>
        <v/>
      </c>
    </row>
    <row r="54" spans="1:14" x14ac:dyDescent="0.2">
      <c r="A54" s="91"/>
      <c r="B54" s="49"/>
      <c r="C54" s="64"/>
      <c r="D54" s="64"/>
      <c r="E54" s="64"/>
      <c r="F54" s="64"/>
      <c r="G54" s="64"/>
      <c r="H54" s="64"/>
      <c r="I54" s="55"/>
      <c r="J54" s="60"/>
      <c r="K54" s="13" t="str">
        <f t="shared" si="0"/>
        <v/>
      </c>
      <c r="L54" s="41" t="str">
        <f>IF(J54&gt;1,AVERAGE(K53:K56),"")</f>
        <v/>
      </c>
      <c r="M54" s="42" t="str">
        <f t="shared" si="1"/>
        <v/>
      </c>
      <c r="N54" s="137"/>
    </row>
    <row r="55" spans="1:14" x14ac:dyDescent="0.2">
      <c r="A55" s="50"/>
      <c r="B55" s="49"/>
      <c r="C55" s="64"/>
      <c r="D55" s="64"/>
      <c r="E55" s="64"/>
      <c r="F55" s="64"/>
      <c r="G55" s="64"/>
      <c r="H55" s="64"/>
      <c r="I55" s="55"/>
      <c r="J55" s="60"/>
      <c r="K55" s="13" t="str">
        <f t="shared" si="0"/>
        <v/>
      </c>
      <c r="L55" s="41" t="str">
        <f>IF(J55&gt;1,AVERAGE(K53:K56),"")</f>
        <v/>
      </c>
      <c r="M55" s="42" t="str">
        <f t="shared" si="1"/>
        <v/>
      </c>
      <c r="N55" s="137"/>
    </row>
    <row r="56" spans="1:14" x14ac:dyDescent="0.2">
      <c r="A56" s="79"/>
      <c r="B56" s="14"/>
      <c r="C56" s="65"/>
      <c r="D56" s="65"/>
      <c r="E56" s="65"/>
      <c r="F56" s="65"/>
      <c r="G56" s="65"/>
      <c r="H56" s="65"/>
      <c r="I56" s="57"/>
      <c r="J56" s="61"/>
      <c r="K56" s="13" t="str">
        <f t="shared" si="0"/>
        <v/>
      </c>
      <c r="L56" s="52" t="str">
        <f>IF(J56&gt;1,AVERAGE(K53:K56),"")</f>
        <v/>
      </c>
      <c r="M56" s="42" t="str">
        <f t="shared" si="1"/>
        <v/>
      </c>
      <c r="N56" s="140"/>
    </row>
    <row r="57" spans="1:14" x14ac:dyDescent="0.2">
      <c r="A57" s="48"/>
      <c r="B57" s="12"/>
      <c r="C57" s="63"/>
      <c r="D57" s="63"/>
      <c r="E57" s="63"/>
      <c r="F57" s="63"/>
      <c r="G57" s="63"/>
      <c r="H57" s="63"/>
      <c r="I57" s="54"/>
      <c r="J57" s="59"/>
      <c r="K57" s="13" t="str">
        <f t="shared" si="0"/>
        <v/>
      </c>
      <c r="L57" s="41" t="str">
        <f>IF(J57&gt;1,AVERAGE(K57:K60),"")</f>
        <v/>
      </c>
      <c r="M57" s="42" t="str">
        <f t="shared" si="1"/>
        <v/>
      </c>
      <c r="N57" s="137" t="str">
        <f>IF(COUNT(M57:M60)&gt;0,COUNT(M57:M60)-1,"")</f>
        <v/>
      </c>
    </row>
    <row r="58" spans="1:14" x14ac:dyDescent="0.2">
      <c r="A58" s="91"/>
      <c r="B58" s="49"/>
      <c r="C58" s="64"/>
      <c r="D58" s="64"/>
      <c r="E58" s="64"/>
      <c r="F58" s="64"/>
      <c r="G58" s="64"/>
      <c r="H58" s="64"/>
      <c r="I58" s="55"/>
      <c r="J58" s="60"/>
      <c r="K58" s="13" t="str">
        <f t="shared" si="0"/>
        <v/>
      </c>
      <c r="L58" s="41" t="str">
        <f>IF(J58&gt;1,AVERAGE(K57:K60),"")</f>
        <v/>
      </c>
      <c r="M58" s="42" t="str">
        <f t="shared" si="1"/>
        <v/>
      </c>
      <c r="N58" s="137"/>
    </row>
    <row r="59" spans="1:14" x14ac:dyDescent="0.2">
      <c r="A59" s="50"/>
      <c r="B59" s="49"/>
      <c r="C59" s="64"/>
      <c r="D59" s="64"/>
      <c r="E59" s="64"/>
      <c r="F59" s="64"/>
      <c r="G59" s="64"/>
      <c r="H59" s="64"/>
      <c r="I59" s="55"/>
      <c r="J59" s="60"/>
      <c r="K59" s="13" t="str">
        <f t="shared" si="0"/>
        <v/>
      </c>
      <c r="L59" s="41" t="str">
        <f>IF(J59&gt;1,AVERAGE(K57:K60),"")</f>
        <v/>
      </c>
      <c r="M59" s="42" t="str">
        <f t="shared" si="1"/>
        <v/>
      </c>
      <c r="N59" s="137"/>
    </row>
    <row r="60" spans="1:14" ht="13.5" thickBot="1" x14ac:dyDescent="0.25">
      <c r="A60" s="44"/>
      <c r="B60" s="18"/>
      <c r="C60" s="67"/>
      <c r="D60" s="67"/>
      <c r="E60" s="67"/>
      <c r="F60" s="67"/>
      <c r="G60" s="67"/>
      <c r="H60" s="67"/>
      <c r="I60" s="58"/>
      <c r="J60" s="61"/>
      <c r="K60" s="13" t="str">
        <f t="shared" si="0"/>
        <v/>
      </c>
      <c r="L60" s="52" t="str">
        <f>IF(J60&gt;1,AVERAGE(K57:K60),"")</f>
        <v/>
      </c>
      <c r="M60" s="42" t="str">
        <f t="shared" si="1"/>
        <v/>
      </c>
      <c r="N60" s="140"/>
    </row>
    <row r="61" spans="1:14" ht="13.5" thickBot="1" x14ac:dyDescent="0.25">
      <c r="L61" s="4" t="s">
        <v>94</v>
      </c>
      <c r="M61" s="19">
        <f>SUM(M9:M60)</f>
        <v>2.6600168349886398E-2</v>
      </c>
      <c r="N61" s="53">
        <f>SUM(N9:N60)</f>
        <v>33</v>
      </c>
    </row>
    <row r="62" spans="1:14" ht="13.5" thickBot="1" x14ac:dyDescent="0.25">
      <c r="A62" s="20" t="s">
        <v>88</v>
      </c>
      <c r="I62" s="21"/>
      <c r="J62" s="22"/>
      <c r="K62" s="23"/>
      <c r="L62" s="4" t="s">
        <v>95</v>
      </c>
      <c r="M62" s="24">
        <f>2*M61</f>
        <v>5.3200336699772796E-2</v>
      </c>
    </row>
    <row r="63" spans="1:14" ht="13.5" thickBot="1" x14ac:dyDescent="0.25">
      <c r="A63" s="148"/>
      <c r="B63" s="148"/>
      <c r="C63" s="148"/>
      <c r="D63" s="148"/>
      <c r="E63" s="148"/>
      <c r="F63" s="148"/>
      <c r="G63" s="148"/>
      <c r="H63" s="148"/>
      <c r="I63" s="25"/>
      <c r="J63" s="22"/>
      <c r="K63" s="26"/>
    </row>
    <row r="64" spans="1:14" ht="14.25" x14ac:dyDescent="0.25">
      <c r="A64" s="148"/>
      <c r="B64" s="148"/>
      <c r="C64" s="148"/>
      <c r="D64" s="148"/>
      <c r="E64" s="148"/>
      <c r="F64" s="148"/>
      <c r="G64" s="148"/>
      <c r="H64" s="148"/>
      <c r="I64" s="25"/>
      <c r="J64" s="27"/>
      <c r="K64" s="27"/>
      <c r="M64" s="28" t="s">
        <v>109</v>
      </c>
    </row>
    <row r="65" spans="1:13" ht="13.5" thickBot="1" x14ac:dyDescent="0.25">
      <c r="A65" s="148"/>
      <c r="B65" s="148"/>
      <c r="C65" s="148"/>
      <c r="D65" s="148"/>
      <c r="E65" s="148"/>
      <c r="F65" s="148"/>
      <c r="G65" s="148"/>
      <c r="H65" s="148"/>
      <c r="M65" s="29">
        <f>(M62/N61)^0.5</f>
        <v>4.015135633007471E-2</v>
      </c>
    </row>
    <row r="66" spans="1:13" x14ac:dyDescent="0.2">
      <c r="A66" s="148"/>
      <c r="B66" s="148"/>
      <c r="C66" s="148"/>
      <c r="D66" s="148"/>
      <c r="E66" s="148"/>
      <c r="F66" s="148"/>
      <c r="G66" s="148"/>
      <c r="H66" s="148"/>
      <c r="J66" s="3"/>
      <c r="K66" s="30"/>
    </row>
    <row r="67" spans="1:13" x14ac:dyDescent="0.2">
      <c r="A67" s="148"/>
      <c r="B67" s="148"/>
      <c r="C67" s="148"/>
      <c r="D67" s="148"/>
      <c r="E67" s="148"/>
      <c r="F67" s="148"/>
      <c r="G67" s="148"/>
      <c r="H67" s="148"/>
      <c r="J67" s="31"/>
      <c r="K67" s="68" t="s">
        <v>25</v>
      </c>
      <c r="L67" s="69">
        <f>MIN(L9:L60)</f>
        <v>7.4688677859909136</v>
      </c>
    </row>
    <row r="68" spans="1:13" x14ac:dyDescent="0.2">
      <c r="A68" s="148"/>
      <c r="B68" s="148"/>
      <c r="C68" s="148"/>
      <c r="D68" s="148"/>
      <c r="E68" s="148"/>
      <c r="F68" s="148"/>
      <c r="G68" s="148"/>
      <c r="H68" s="148"/>
      <c r="K68" s="70" t="s">
        <v>26</v>
      </c>
      <c r="L68" s="71">
        <f>MAX(L9:L60)</f>
        <v>7.7226625718066746</v>
      </c>
    </row>
    <row r="69" spans="1:13" x14ac:dyDescent="0.2">
      <c r="A69" s="148"/>
      <c r="B69" s="148"/>
      <c r="C69" s="148"/>
      <c r="D69" s="148"/>
      <c r="E69" s="148"/>
      <c r="F69" s="148"/>
      <c r="G69" s="148"/>
      <c r="H69" s="148"/>
    </row>
    <row r="73" spans="1:13" x14ac:dyDescent="0.2">
      <c r="A73" s="4"/>
    </row>
    <row r="74" spans="1:13" x14ac:dyDescent="0.2">
      <c r="A74" s="32"/>
      <c r="B74" s="32"/>
    </row>
    <row r="75" spans="1:13" x14ac:dyDescent="0.2">
      <c r="B75" s="4"/>
    </row>
    <row r="76" spans="1:13" x14ac:dyDescent="0.2">
      <c r="B76" s="4"/>
    </row>
  </sheetData>
  <sheetProtection selectLockedCells="1"/>
  <mergeCells count="19">
    <mergeCell ref="N33:N36"/>
    <mergeCell ref="B3:D3"/>
    <mergeCell ref="B4:D4"/>
    <mergeCell ref="F4:I4"/>
    <mergeCell ref="B5:D5"/>
    <mergeCell ref="B6:D6"/>
    <mergeCell ref="N9:N12"/>
    <mergeCell ref="N13:N16"/>
    <mergeCell ref="N17:N20"/>
    <mergeCell ref="N21:N24"/>
    <mergeCell ref="N25:N28"/>
    <mergeCell ref="N29:N32"/>
    <mergeCell ref="A63:H69"/>
    <mergeCell ref="N37:N40"/>
    <mergeCell ref="N41:N44"/>
    <mergeCell ref="N45:N48"/>
    <mergeCell ref="N49:N52"/>
    <mergeCell ref="N53:N56"/>
    <mergeCell ref="N57:N60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6"/>
  <sheetViews>
    <sheetView zoomScale="70" zoomScaleNormal="70" zoomScaleSheetLayoutView="50" workbookViewId="0">
      <selection activeCell="M8" sqref="M8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6.5703125" style="2" customWidth="1"/>
    <col min="13" max="13" width="26.5703125" style="2" customWidth="1"/>
    <col min="14" max="14" width="22.7109375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122</v>
      </c>
      <c r="C3" s="142"/>
      <c r="D3" s="143"/>
      <c r="F3" s="4"/>
    </row>
    <row r="4" spans="1:14" x14ac:dyDescent="0.2">
      <c r="A4" s="3" t="s">
        <v>98</v>
      </c>
      <c r="B4" s="141" t="s">
        <v>30</v>
      </c>
      <c r="C4" s="142"/>
      <c r="D4" s="143"/>
      <c r="F4" s="144" t="s">
        <v>47</v>
      </c>
      <c r="G4" s="145"/>
      <c r="H4" s="145"/>
      <c r="I4" s="146"/>
    </row>
    <row r="5" spans="1:14" x14ac:dyDescent="0.2">
      <c r="A5" s="5"/>
      <c r="B5" s="141" t="s">
        <v>56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46" t="s">
        <v>10</v>
      </c>
      <c r="B9" s="12"/>
      <c r="C9" s="63"/>
      <c r="D9" s="63"/>
      <c r="E9" s="63"/>
      <c r="F9" s="63"/>
      <c r="G9" s="63"/>
      <c r="H9" s="63"/>
      <c r="I9" s="54"/>
      <c r="J9" s="59">
        <v>35900000</v>
      </c>
      <c r="K9" s="13">
        <f>IF(J9&gt;1,LOG10(J9),"")</f>
        <v>7.5550944485783189</v>
      </c>
      <c r="L9" s="41">
        <f>IF(J9&gt;1,AVERAGE(K9:K12),"")</f>
        <v>7.5573838330955745</v>
      </c>
      <c r="M9" s="42">
        <f>IF(J9&gt;1,(K9-L9)^2,"")</f>
        <v>5.2412814678495519E-6</v>
      </c>
      <c r="N9" s="137">
        <f>IF(COUNT(M9:M12)&gt;0,COUNT(M9:M12)-1,"")</f>
        <v>3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36300000</v>
      </c>
      <c r="K10" s="13">
        <f t="shared" ref="K10:K60" si="0">IF(J10&gt;1,LOG10(J10),"")</f>
        <v>7.5599066250361124</v>
      </c>
      <c r="L10" s="41">
        <f>IF(J10&gt;1,AVERAGE(K9:K12),"")</f>
        <v>7.5573838330955745</v>
      </c>
      <c r="M10" s="42">
        <f t="shared" ref="M10:M60" si="1">IF(J10&gt;1,(K10-L10)^2,"")</f>
        <v>6.3644791752432333E-6</v>
      </c>
      <c r="N10" s="137"/>
    </row>
    <row r="11" spans="1:14" x14ac:dyDescent="0.2">
      <c r="A11" s="48"/>
      <c r="B11" s="49"/>
      <c r="C11" s="64"/>
      <c r="D11" s="64"/>
      <c r="E11" s="64"/>
      <c r="F11" s="64"/>
      <c r="G11" s="64"/>
      <c r="H11" s="64"/>
      <c r="I11" s="55"/>
      <c r="J11" s="60">
        <v>37300000</v>
      </c>
      <c r="K11" s="13">
        <f t="shared" si="0"/>
        <v>7.5717088318086878</v>
      </c>
      <c r="L11" s="41">
        <f>IF(J11&gt;1,AVERAGE(K9:K12),"")</f>
        <v>7.5573838330955745</v>
      </c>
      <c r="M11" s="42">
        <f t="shared" si="1"/>
        <v>2.0520558813069838E-4</v>
      </c>
      <c r="N11" s="137"/>
    </row>
    <row r="12" spans="1:14" x14ac:dyDescent="0.2">
      <c r="A12" s="72"/>
      <c r="B12" s="73"/>
      <c r="C12" s="74"/>
      <c r="D12" s="74"/>
      <c r="E12" s="74"/>
      <c r="F12" s="74"/>
      <c r="G12" s="74"/>
      <c r="H12" s="74"/>
      <c r="I12" s="55"/>
      <c r="J12" s="75">
        <v>34900000</v>
      </c>
      <c r="K12" s="13">
        <f t="shared" si="0"/>
        <v>7.5428254269591797</v>
      </c>
      <c r="L12" s="77">
        <f>IF(J12&gt;1,AVERAGE(K9:K12),"")</f>
        <v>7.5573838330955745</v>
      </c>
      <c r="M12" s="42">
        <f t="shared" si="1"/>
        <v>2.1194718923221801E-4</v>
      </c>
      <c r="N12" s="138"/>
    </row>
    <row r="13" spans="1:14" x14ac:dyDescent="0.2">
      <c r="A13" s="78" t="s">
        <v>11</v>
      </c>
      <c r="B13" s="16"/>
      <c r="C13" s="66"/>
      <c r="D13" s="66"/>
      <c r="E13" s="66"/>
      <c r="F13" s="66"/>
      <c r="G13" s="66"/>
      <c r="H13" s="66"/>
      <c r="I13" s="56"/>
      <c r="J13" s="62">
        <v>37000000</v>
      </c>
      <c r="K13" s="13">
        <f t="shared" si="0"/>
        <v>7.568201724066995</v>
      </c>
      <c r="L13" s="45">
        <f>IF(J13&gt;1,AVERAGE(K13:K16),"")</f>
        <v>7.5735283390905108</v>
      </c>
      <c r="M13" s="42">
        <f t="shared" si="1"/>
        <v>2.8372827608744599E-5</v>
      </c>
      <c r="N13" s="139">
        <f>IF(COUNT(M13:M16)&gt;0,COUNT(M13:M16)-1,"")</f>
        <v>3</v>
      </c>
    </row>
    <row r="14" spans="1:14" x14ac:dyDescent="0.2">
      <c r="A14" s="48"/>
      <c r="B14" s="49"/>
      <c r="C14" s="63"/>
      <c r="D14" s="63"/>
      <c r="E14" s="63"/>
      <c r="F14" s="63"/>
      <c r="G14" s="63"/>
      <c r="H14" s="63"/>
      <c r="I14" s="55"/>
      <c r="J14" s="60">
        <v>40000000</v>
      </c>
      <c r="K14" s="13">
        <f t="shared" si="0"/>
        <v>7.6020599913279625</v>
      </c>
      <c r="L14" s="41">
        <f>IF(J14&gt;1,AVERAGE(K13:K16),"")</f>
        <v>7.5735283390905108</v>
      </c>
      <c r="M14" s="42">
        <f t="shared" si="1"/>
        <v>8.1405517939888187E-4</v>
      </c>
      <c r="N14" s="137"/>
    </row>
    <row r="15" spans="1:14" x14ac:dyDescent="0.2">
      <c r="A15" s="40"/>
      <c r="B15" s="49"/>
      <c r="C15" s="63"/>
      <c r="D15" s="63"/>
      <c r="E15" s="63"/>
      <c r="F15" s="63"/>
      <c r="G15" s="63"/>
      <c r="H15" s="63"/>
      <c r="I15" s="55"/>
      <c r="J15" s="60">
        <v>38000000</v>
      </c>
      <c r="K15" s="13">
        <f t="shared" si="0"/>
        <v>7.5797835966168101</v>
      </c>
      <c r="L15" s="41">
        <f>IF(J15&gt;1,AVERAGE(K13:K16),"")</f>
        <v>7.5735283390905108</v>
      </c>
      <c r="M15" s="42">
        <f t="shared" si="1"/>
        <v>3.9128246720323989E-5</v>
      </c>
      <c r="N15" s="137"/>
    </row>
    <row r="16" spans="1:14" x14ac:dyDescent="0.2">
      <c r="A16" s="79"/>
      <c r="B16" s="14"/>
      <c r="C16" s="80"/>
      <c r="D16" s="80"/>
      <c r="E16" s="80"/>
      <c r="F16" s="80"/>
      <c r="G16" s="80"/>
      <c r="H16" s="80"/>
      <c r="I16" s="57"/>
      <c r="J16" s="61">
        <v>35000000</v>
      </c>
      <c r="K16" s="13">
        <f t="shared" si="0"/>
        <v>7.5440680443502757</v>
      </c>
      <c r="L16" s="81">
        <f>IF(J16&gt;1,AVERAGE(K13:K16),"")</f>
        <v>7.5735283390905108</v>
      </c>
      <c r="M16" s="42">
        <f t="shared" si="1"/>
        <v>8.6790896618152674E-4</v>
      </c>
      <c r="N16" s="140"/>
    </row>
    <row r="17" spans="1:14" x14ac:dyDescent="0.2">
      <c r="A17" s="48" t="s">
        <v>40</v>
      </c>
      <c r="B17" s="12"/>
      <c r="C17" s="63"/>
      <c r="D17" s="63"/>
      <c r="E17" s="63"/>
      <c r="F17" s="63"/>
      <c r="G17" s="63"/>
      <c r="H17" s="63"/>
      <c r="I17" s="54"/>
      <c r="J17" s="59">
        <v>47900000</v>
      </c>
      <c r="K17" s="13">
        <f t="shared" si="0"/>
        <v>7.6803355134145637</v>
      </c>
      <c r="L17" s="41">
        <f>IF(J17&gt;1,AVERAGE(K17:K20),"")</f>
        <v>7.6825532906270153</v>
      </c>
      <c r="M17" s="42">
        <f t="shared" si="1"/>
        <v>4.918535764069783E-6</v>
      </c>
      <c r="N17" s="137">
        <f>IF(COUNT(M17:M20)&gt;0,COUNT(M17:M20)-1,"")</f>
        <v>3</v>
      </c>
    </row>
    <row r="18" spans="1:14" x14ac:dyDescent="0.2">
      <c r="A18" s="48"/>
      <c r="B18" s="49"/>
      <c r="C18" s="64"/>
      <c r="D18" s="64"/>
      <c r="E18" s="64"/>
      <c r="F18" s="64"/>
      <c r="G18" s="64"/>
      <c r="H18" s="64"/>
      <c r="I18" s="55"/>
      <c r="J18" s="60">
        <v>44800000</v>
      </c>
      <c r="K18" s="13">
        <f t="shared" si="0"/>
        <v>7.6512780139981444</v>
      </c>
      <c r="L18" s="41">
        <f>IF(J18&gt;1,AVERAGE(K17:K20),"")</f>
        <v>7.6825532906270153</v>
      </c>
      <c r="M18" s="42">
        <f t="shared" si="1"/>
        <v>9.7814292821239604E-4</v>
      </c>
      <c r="N18" s="137"/>
    </row>
    <row r="19" spans="1:14" x14ac:dyDescent="0.2">
      <c r="A19" s="40"/>
      <c r="B19" s="49"/>
      <c r="C19" s="64"/>
      <c r="D19" s="64"/>
      <c r="E19" s="64"/>
      <c r="F19" s="64"/>
      <c r="G19" s="64"/>
      <c r="H19" s="64"/>
      <c r="I19" s="55"/>
      <c r="J19" s="60">
        <v>53500000</v>
      </c>
      <c r="K19" s="13">
        <f t="shared" si="0"/>
        <v>7.7283537820212285</v>
      </c>
      <c r="L19" s="41">
        <f>IF(J19&gt;1,AVERAGE(K17:K20),"")</f>
        <v>7.6825532906270153</v>
      </c>
      <c r="M19" s="42">
        <f t="shared" si="1"/>
        <v>2.0976850119513936E-3</v>
      </c>
      <c r="N19" s="137"/>
    </row>
    <row r="20" spans="1:14" x14ac:dyDescent="0.2">
      <c r="A20" s="72"/>
      <c r="B20" s="73"/>
      <c r="C20" s="74"/>
      <c r="D20" s="74"/>
      <c r="E20" s="74"/>
      <c r="F20" s="74"/>
      <c r="G20" s="74"/>
      <c r="H20" s="74"/>
      <c r="I20" s="82"/>
      <c r="J20" s="75">
        <v>46800000</v>
      </c>
      <c r="K20" s="13">
        <f t="shared" si="0"/>
        <v>7.6702458530741238</v>
      </c>
      <c r="L20" s="77">
        <f>IF(J20&gt;1,AVERAGE(K17:K20),"")</f>
        <v>7.6825532906270153</v>
      </c>
      <c r="M20" s="42">
        <f t="shared" si="1"/>
        <v>1.5147301911832496E-4</v>
      </c>
      <c r="N20" s="138"/>
    </row>
    <row r="21" spans="1:14" x14ac:dyDescent="0.2">
      <c r="A21" s="78" t="s">
        <v>18</v>
      </c>
      <c r="B21" s="16"/>
      <c r="C21" s="66"/>
      <c r="D21" s="66"/>
      <c r="E21" s="66"/>
      <c r="F21" s="66"/>
      <c r="G21" s="66"/>
      <c r="H21" s="66"/>
      <c r="I21" s="56"/>
      <c r="J21" s="62">
        <v>35400000</v>
      </c>
      <c r="K21" s="13">
        <f t="shared" si="0"/>
        <v>7.5490032620257876</v>
      </c>
      <c r="L21" s="45">
        <f>IF(J21&gt;1,AVERAGE(K21:K24),"")</f>
        <v>7.5847119249492607</v>
      </c>
      <c r="M21" s="42">
        <f t="shared" si="1"/>
        <v>1.2751086077822209E-3</v>
      </c>
      <c r="N21" s="139">
        <f>IF(COUNT(M21:M24)&gt;0,COUNT(M21:M24)-1,"")</f>
        <v>3</v>
      </c>
    </row>
    <row r="22" spans="1:14" x14ac:dyDescent="0.2">
      <c r="A22" s="48"/>
      <c r="B22" s="49"/>
      <c r="C22" s="64"/>
      <c r="D22" s="64"/>
      <c r="E22" s="64"/>
      <c r="F22" s="64"/>
      <c r="G22" s="64"/>
      <c r="H22" s="64"/>
      <c r="I22" s="55"/>
      <c r="J22" s="60">
        <v>45700000</v>
      </c>
      <c r="K22" s="13">
        <f t="shared" si="0"/>
        <v>7.6599162000698504</v>
      </c>
      <c r="L22" s="41">
        <f>IF(J22&gt;1,AVERAGE(K21:K24),"")</f>
        <v>7.5847119249492607</v>
      </c>
      <c r="M22" s="42">
        <f t="shared" si="1"/>
        <v>5.6556829964133455E-3</v>
      </c>
      <c r="N22" s="137"/>
    </row>
    <row r="23" spans="1:14" x14ac:dyDescent="0.2">
      <c r="A23" s="40"/>
      <c r="B23" s="49"/>
      <c r="C23" s="64"/>
      <c r="D23" s="64"/>
      <c r="E23" s="64"/>
      <c r="F23" s="64"/>
      <c r="G23" s="64"/>
      <c r="H23" s="64"/>
      <c r="I23" s="55"/>
      <c r="J23" s="60">
        <v>35400000</v>
      </c>
      <c r="K23" s="13">
        <f t="shared" si="0"/>
        <v>7.5490032620257876</v>
      </c>
      <c r="L23" s="41">
        <f>IF(J23&gt;1,AVERAGE(K21:K24),"")</f>
        <v>7.5847119249492607</v>
      </c>
      <c r="M23" s="42">
        <f t="shared" si="1"/>
        <v>1.2751086077822209E-3</v>
      </c>
      <c r="N23" s="137"/>
    </row>
    <row r="24" spans="1:14" x14ac:dyDescent="0.2">
      <c r="A24" s="79"/>
      <c r="B24" s="14"/>
      <c r="C24" s="65"/>
      <c r="D24" s="65"/>
      <c r="E24" s="65"/>
      <c r="F24" s="65"/>
      <c r="G24" s="65"/>
      <c r="H24" s="65"/>
      <c r="I24" s="57"/>
      <c r="J24" s="61">
        <v>38100000</v>
      </c>
      <c r="K24" s="13">
        <f t="shared" si="0"/>
        <v>7.580924975675619</v>
      </c>
      <c r="L24" s="52">
        <f>IF(J24&gt;1,AVERAGE(K21:K24),"")</f>
        <v>7.5847119249492607</v>
      </c>
      <c r="M24" s="42">
        <f t="shared" si="1"/>
        <v>1.4340984801135852E-5</v>
      </c>
      <c r="N24" s="140"/>
    </row>
    <row r="25" spans="1:14" x14ac:dyDescent="0.2">
      <c r="A25" s="48" t="s">
        <v>41</v>
      </c>
      <c r="B25" s="12"/>
      <c r="C25" s="63"/>
      <c r="D25" s="63"/>
      <c r="E25" s="63"/>
      <c r="F25" s="63"/>
      <c r="G25" s="63"/>
      <c r="H25" s="63"/>
      <c r="I25" s="54"/>
      <c r="J25" s="59">
        <v>42900000</v>
      </c>
      <c r="K25" s="13">
        <f t="shared" si="0"/>
        <v>7.632457292184724</v>
      </c>
      <c r="L25" s="41">
        <f>IF(J25&gt;1,AVERAGE(K25:K28),"")</f>
        <v>7.6367095754072807</v>
      </c>
      <c r="M25" s="42">
        <f t="shared" si="1"/>
        <v>1.808191260483688E-5</v>
      </c>
      <c r="N25" s="137">
        <f>IF(COUNT(M25:M28)&gt;0,COUNT(M25:M28)-1,"")</f>
        <v>3</v>
      </c>
    </row>
    <row r="26" spans="1:14" x14ac:dyDescent="0.2">
      <c r="A26" s="48"/>
      <c r="B26" s="49"/>
      <c r="C26" s="64"/>
      <c r="D26" s="64"/>
      <c r="E26" s="64"/>
      <c r="F26" s="64"/>
      <c r="G26" s="64"/>
      <c r="H26" s="64"/>
      <c r="I26" s="55"/>
      <c r="J26" s="60">
        <v>40100000</v>
      </c>
      <c r="K26" s="13">
        <f t="shared" si="0"/>
        <v>7.6031443726201822</v>
      </c>
      <c r="L26" s="41">
        <f>IF(J26&gt;1,AVERAGE(K25:K28),"")</f>
        <v>7.6367095754072807</v>
      </c>
      <c r="M26" s="42">
        <f t="shared" si="1"/>
        <v>1.1266228381390459E-3</v>
      </c>
      <c r="N26" s="137"/>
    </row>
    <row r="27" spans="1:14" x14ac:dyDescent="0.2">
      <c r="A27" s="40"/>
      <c r="B27" s="49"/>
      <c r="C27" s="64"/>
      <c r="D27" s="64"/>
      <c r="E27" s="64"/>
      <c r="F27" s="64"/>
      <c r="G27" s="64"/>
      <c r="H27" s="64"/>
      <c r="I27" s="55"/>
      <c r="J27" s="60">
        <v>45300000</v>
      </c>
      <c r="K27" s="13">
        <f t="shared" si="0"/>
        <v>7.6560982020128323</v>
      </c>
      <c r="L27" s="41">
        <f>IF(J27&gt;1,AVERAGE(K25:K28),"")</f>
        <v>7.6367095754072807</v>
      </c>
      <c r="M27" s="42">
        <f t="shared" si="1"/>
        <v>3.7591884164950447E-4</v>
      </c>
      <c r="N27" s="137"/>
    </row>
    <row r="28" spans="1:14" x14ac:dyDescent="0.2">
      <c r="A28" s="72"/>
      <c r="B28" s="73"/>
      <c r="C28" s="74"/>
      <c r="D28" s="74"/>
      <c r="E28" s="74"/>
      <c r="F28" s="74"/>
      <c r="G28" s="74"/>
      <c r="H28" s="74"/>
      <c r="I28" s="82"/>
      <c r="J28" s="75">
        <v>45200000</v>
      </c>
      <c r="K28" s="13">
        <f t="shared" si="0"/>
        <v>7.6551384348113825</v>
      </c>
      <c r="L28" s="77">
        <f>IF(J28&gt;1,AVERAGE(K25:K28),"")</f>
        <v>7.6367095754072807</v>
      </c>
      <c r="M28" s="42">
        <f t="shared" si="1"/>
        <v>3.3962285893615032E-4</v>
      </c>
      <c r="N28" s="138"/>
    </row>
    <row r="29" spans="1:14" x14ac:dyDescent="0.2">
      <c r="A29" s="78" t="s">
        <v>19</v>
      </c>
      <c r="B29" s="16"/>
      <c r="C29" s="66"/>
      <c r="D29" s="66"/>
      <c r="E29" s="66"/>
      <c r="F29" s="66"/>
      <c r="G29" s="66"/>
      <c r="H29" s="66"/>
      <c r="I29" s="56"/>
      <c r="J29" s="62">
        <v>37000000</v>
      </c>
      <c r="K29" s="13">
        <f t="shared" si="0"/>
        <v>7.568201724066995</v>
      </c>
      <c r="L29" s="45">
        <f>IF(J29&gt;1,AVERAGE(K29:K32),"")</f>
        <v>7.6145469738488822</v>
      </c>
      <c r="M29" s="42">
        <f t="shared" si="1"/>
        <v>2.1478821773455205E-3</v>
      </c>
      <c r="N29" s="139">
        <f>IF(COUNT(M29:M32)&gt;0,COUNT(M29:M32)-1,"")</f>
        <v>3</v>
      </c>
    </row>
    <row r="30" spans="1:14" x14ac:dyDescent="0.2">
      <c r="A30" s="48"/>
      <c r="B30" s="49"/>
      <c r="C30" s="64"/>
      <c r="D30" s="64"/>
      <c r="E30" s="64"/>
      <c r="F30" s="64"/>
      <c r="G30" s="64"/>
      <c r="H30" s="64"/>
      <c r="I30" s="55"/>
      <c r="J30" s="60">
        <v>44500000</v>
      </c>
      <c r="K30" s="13">
        <f t="shared" si="0"/>
        <v>7.648360010980932</v>
      </c>
      <c r="L30" s="41">
        <f>IF(J30&gt;1,AVERAGE(K29:K32),"")</f>
        <v>7.6145469738488822</v>
      </c>
      <c r="M30" s="42">
        <f t="shared" si="1"/>
        <v>1.1433214800933753E-3</v>
      </c>
      <c r="N30" s="137"/>
    </row>
    <row r="31" spans="1:14" x14ac:dyDescent="0.2">
      <c r="A31" s="40"/>
      <c r="B31" s="49"/>
      <c r="C31" s="64"/>
      <c r="D31" s="64"/>
      <c r="E31" s="64"/>
      <c r="F31" s="64"/>
      <c r="G31" s="64"/>
      <c r="H31" s="64"/>
      <c r="I31" s="55"/>
      <c r="J31" s="60">
        <v>47400000</v>
      </c>
      <c r="K31" s="13">
        <f t="shared" si="0"/>
        <v>7.6757783416740848</v>
      </c>
      <c r="L31" s="41">
        <f>IF(J31&gt;1,AVERAGE(K29:K32),"")</f>
        <v>7.6145469738488822</v>
      </c>
      <c r="M31" s="42">
        <f t="shared" si="1"/>
        <v>3.7492804057452506E-3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>
        <v>36800000</v>
      </c>
      <c r="K32" s="13">
        <f t="shared" si="0"/>
        <v>7.5658478186735181</v>
      </c>
      <c r="L32" s="52">
        <f>IF(J32&gt;1,AVERAGE(K29:K32),"")</f>
        <v>7.6145469738488822</v>
      </c>
      <c r="M32" s="42">
        <f t="shared" si="1"/>
        <v>2.3716077147941982E-3</v>
      </c>
      <c r="N32" s="140"/>
    </row>
    <row r="33" spans="1:14" x14ac:dyDescent="0.2">
      <c r="A33" s="48" t="s">
        <v>42</v>
      </c>
      <c r="B33" s="12"/>
      <c r="C33" s="63"/>
      <c r="D33" s="63"/>
      <c r="E33" s="63"/>
      <c r="F33" s="63"/>
      <c r="G33" s="63"/>
      <c r="H33" s="63"/>
      <c r="I33" s="54"/>
      <c r="J33" s="59">
        <v>34800000</v>
      </c>
      <c r="K33" s="13">
        <f t="shared" si="0"/>
        <v>7.5415792439465807</v>
      </c>
      <c r="L33" s="41">
        <f>IF(J33&gt;1,AVERAGE(K33:K36),"")</f>
        <v>7.5034047936607884</v>
      </c>
      <c r="M33" s="42">
        <f t="shared" si="1"/>
        <v>1.4572886546224324E-3</v>
      </c>
      <c r="N33" s="137">
        <f>IF(COUNT(M33:M36)&gt;0,COUNT(M33:M36)-1,"")</f>
        <v>3</v>
      </c>
    </row>
    <row r="34" spans="1:14" x14ac:dyDescent="0.2">
      <c r="A34" s="48"/>
      <c r="B34" s="49"/>
      <c r="C34" s="64"/>
      <c r="D34" s="64"/>
      <c r="E34" s="64"/>
      <c r="F34" s="64"/>
      <c r="G34" s="64"/>
      <c r="H34" s="64"/>
      <c r="I34" s="55"/>
      <c r="J34" s="60">
        <v>34900000</v>
      </c>
      <c r="K34" s="13">
        <f t="shared" si="0"/>
        <v>7.5428254269591797</v>
      </c>
      <c r="L34" s="41">
        <f>IF(J34&gt;1,AVERAGE(K33:K36),"")</f>
        <v>7.5034047936607884</v>
      </c>
      <c r="M34" s="42">
        <f t="shared" si="1"/>
        <v>1.5539863296462366E-3</v>
      </c>
      <c r="N34" s="137"/>
    </row>
    <row r="35" spans="1:14" x14ac:dyDescent="0.2">
      <c r="A35" s="40"/>
      <c r="B35" s="49"/>
      <c r="C35" s="64"/>
      <c r="D35" s="64"/>
      <c r="E35" s="64"/>
      <c r="F35" s="64"/>
      <c r="G35" s="64"/>
      <c r="H35" s="64"/>
      <c r="I35" s="55"/>
      <c r="J35" s="60">
        <v>29500000</v>
      </c>
      <c r="K35" s="13">
        <f t="shared" si="0"/>
        <v>7.4698220159781634</v>
      </c>
      <c r="L35" s="41">
        <f>IF(J35&gt;1,AVERAGE(K33:K36),"")</f>
        <v>7.5034047936607884</v>
      </c>
      <c r="M35" s="42">
        <f t="shared" si="1"/>
        <v>1.1278029568806134E-3</v>
      </c>
      <c r="N35" s="137"/>
    </row>
    <row r="36" spans="1:14" x14ac:dyDescent="0.2">
      <c r="A36" s="72"/>
      <c r="B36" s="73"/>
      <c r="C36" s="74"/>
      <c r="D36" s="74"/>
      <c r="E36" s="74"/>
      <c r="F36" s="74"/>
      <c r="G36" s="74"/>
      <c r="H36" s="74"/>
      <c r="I36" s="82"/>
      <c r="J36" s="75">
        <v>28800000</v>
      </c>
      <c r="K36" s="13">
        <f t="shared" si="0"/>
        <v>7.4593924877592306</v>
      </c>
      <c r="L36" s="77">
        <f>IF(J36&gt;1,AVERAGE(K33:K36),"")</f>
        <v>7.5034047936607884</v>
      </c>
      <c r="M36" s="42">
        <f t="shared" si="1"/>
        <v>1.9370830707722997E-3</v>
      </c>
      <c r="N36" s="138"/>
    </row>
    <row r="37" spans="1:14" x14ac:dyDescent="0.2">
      <c r="A37" s="78" t="s">
        <v>43</v>
      </c>
      <c r="B37" s="16"/>
      <c r="C37" s="66"/>
      <c r="D37" s="66"/>
      <c r="E37" s="66"/>
      <c r="F37" s="66"/>
      <c r="G37" s="66"/>
      <c r="H37" s="66"/>
      <c r="I37" s="56"/>
      <c r="J37" s="62">
        <v>34000000</v>
      </c>
      <c r="K37" s="13">
        <f t="shared" si="0"/>
        <v>7.5314789170422554</v>
      </c>
      <c r="L37" s="45">
        <f>IF(J37&gt;1,AVERAGE(K37:K40),"")</f>
        <v>7.5733402110129875</v>
      </c>
      <c r="M37" s="42">
        <f t="shared" si="1"/>
        <v>1.752367932904054E-3</v>
      </c>
      <c r="N37" s="139">
        <f>IF(COUNT(M37:M40)&gt;0,COUNT(M37:M40)-1,"")</f>
        <v>3</v>
      </c>
    </row>
    <row r="38" spans="1:14" x14ac:dyDescent="0.2">
      <c r="A38" s="48"/>
      <c r="B38" s="49"/>
      <c r="C38" s="64"/>
      <c r="D38" s="64"/>
      <c r="E38" s="64"/>
      <c r="F38" s="64"/>
      <c r="G38" s="64"/>
      <c r="H38" s="64"/>
      <c r="I38" s="55"/>
      <c r="J38" s="60">
        <v>39400000</v>
      </c>
      <c r="K38" s="13">
        <f t="shared" si="0"/>
        <v>7.5954962218255737</v>
      </c>
      <c r="L38" s="41">
        <f>IF(J38&gt;1,AVERAGE(K37:K40),"")</f>
        <v>7.5733402110129875</v>
      </c>
      <c r="M38" s="42">
        <f t="shared" si="1"/>
        <v>4.9088881512743764E-4</v>
      </c>
      <c r="N38" s="137"/>
    </row>
    <row r="39" spans="1:14" x14ac:dyDescent="0.2">
      <c r="A39" s="40"/>
      <c r="B39" s="49"/>
      <c r="C39" s="64"/>
      <c r="D39" s="64"/>
      <c r="E39" s="64"/>
      <c r="F39" s="64"/>
      <c r="G39" s="64"/>
      <c r="H39" s="64"/>
      <c r="I39" s="55"/>
      <c r="J39" s="60">
        <v>38100000</v>
      </c>
      <c r="K39" s="13">
        <f t="shared" si="0"/>
        <v>7.580924975675619</v>
      </c>
      <c r="L39" s="41">
        <f>IF(J39&gt;1,AVERAGE(K37:K40),"")</f>
        <v>7.5733402110129875</v>
      </c>
      <c r="M39" s="42">
        <f t="shared" si="1"/>
        <v>5.75286549875031E-5</v>
      </c>
      <c r="N39" s="137"/>
    </row>
    <row r="40" spans="1:14" x14ac:dyDescent="0.2">
      <c r="A40" s="79"/>
      <c r="B40" s="14"/>
      <c r="C40" s="65"/>
      <c r="D40" s="65"/>
      <c r="E40" s="65"/>
      <c r="F40" s="65"/>
      <c r="G40" s="65"/>
      <c r="H40" s="65"/>
      <c r="I40" s="57"/>
      <c r="J40" s="61">
        <v>38500000</v>
      </c>
      <c r="K40" s="13">
        <f t="shared" si="0"/>
        <v>7.585460729508501</v>
      </c>
      <c r="L40" s="52">
        <f>IF(J40&gt;1,AVERAGE(K37:K40),"")</f>
        <v>7.5733402110129875</v>
      </c>
      <c r="M40" s="42">
        <f t="shared" si="1"/>
        <v>1.4690696860008589E-4</v>
      </c>
      <c r="N40" s="140"/>
    </row>
    <row r="41" spans="1:14" x14ac:dyDescent="0.2">
      <c r="A41" s="48" t="s">
        <v>45</v>
      </c>
      <c r="B41" s="12"/>
      <c r="C41" s="63"/>
      <c r="D41" s="63"/>
      <c r="E41" s="63"/>
      <c r="F41" s="63"/>
      <c r="G41" s="63"/>
      <c r="H41" s="63"/>
      <c r="I41" s="54"/>
      <c r="J41" s="59">
        <v>37700000</v>
      </c>
      <c r="K41" s="13">
        <f t="shared" si="0"/>
        <v>7.5763413502057926</v>
      </c>
      <c r="L41" s="41">
        <f>IF(J41&gt;1,AVERAGE(K41:K44),"")</f>
        <v>7.5741202557643783</v>
      </c>
      <c r="M41" s="42">
        <f t="shared" si="1"/>
        <v>4.9332605176813818E-6</v>
      </c>
      <c r="N41" s="137">
        <f>IF(COUNT(M41:M44)&gt;0,COUNT(M41:M44)-1,"")</f>
        <v>3</v>
      </c>
    </row>
    <row r="42" spans="1:14" x14ac:dyDescent="0.2">
      <c r="A42" s="48"/>
      <c r="B42" s="49"/>
      <c r="C42" s="64"/>
      <c r="D42" s="64"/>
      <c r="E42" s="64"/>
      <c r="F42" s="64"/>
      <c r="G42" s="64"/>
      <c r="H42" s="64"/>
      <c r="I42" s="55"/>
      <c r="J42" s="60">
        <v>34900000</v>
      </c>
      <c r="K42" s="13">
        <f t="shared" si="0"/>
        <v>7.5428254269591797</v>
      </c>
      <c r="L42" s="41">
        <f>IF(J42&gt;1,AVERAGE(K41:K44),"")</f>
        <v>7.5741202557643783</v>
      </c>
      <c r="M42" s="42">
        <f t="shared" si="1"/>
        <v>9.793663099466898E-4</v>
      </c>
      <c r="N42" s="137"/>
    </row>
    <row r="43" spans="1:14" x14ac:dyDescent="0.2">
      <c r="A43" s="40"/>
      <c r="B43" s="49"/>
      <c r="C43" s="64"/>
      <c r="D43" s="64"/>
      <c r="E43" s="64"/>
      <c r="F43" s="64"/>
      <c r="G43" s="64"/>
      <c r="H43" s="64"/>
      <c r="I43" s="55"/>
      <c r="J43" s="60">
        <v>37700000</v>
      </c>
      <c r="K43" s="13">
        <f t="shared" si="0"/>
        <v>7.5763413502057926</v>
      </c>
      <c r="L43" s="41">
        <f>IF(J43&gt;1,AVERAGE(K41:K44),"")</f>
        <v>7.5741202557643783</v>
      </c>
      <c r="M43" s="42">
        <f t="shared" si="1"/>
        <v>4.9332605176813818E-6</v>
      </c>
      <c r="N43" s="137"/>
    </row>
    <row r="44" spans="1:14" x14ac:dyDescent="0.2">
      <c r="A44" s="72"/>
      <c r="B44" s="73"/>
      <c r="C44" s="74"/>
      <c r="D44" s="74"/>
      <c r="E44" s="74"/>
      <c r="F44" s="74"/>
      <c r="G44" s="74"/>
      <c r="H44" s="74"/>
      <c r="I44" s="82"/>
      <c r="J44" s="75">
        <v>39900000</v>
      </c>
      <c r="K44" s="13">
        <f t="shared" si="0"/>
        <v>7.6009728956867484</v>
      </c>
      <c r="L44" s="77">
        <f>IF(J44&gt;1,AVERAGE(K41:K44),"")</f>
        <v>7.5741202557643783</v>
      </c>
      <c r="M44" s="42">
        <f t="shared" si="1"/>
        <v>7.2106427080046343E-4</v>
      </c>
      <c r="N44" s="138"/>
    </row>
    <row r="45" spans="1:14" x14ac:dyDescent="0.2">
      <c r="A45" s="78"/>
      <c r="B45" s="16"/>
      <c r="C45" s="66"/>
      <c r="D45" s="66"/>
      <c r="E45" s="66"/>
      <c r="F45" s="66"/>
      <c r="G45" s="66"/>
      <c r="H45" s="66"/>
      <c r="I45" s="56"/>
      <c r="J45" s="62"/>
      <c r="K45" s="13" t="str">
        <f t="shared" si="0"/>
        <v/>
      </c>
      <c r="L45" s="45" t="str">
        <f>IF(J45&gt;1,AVERAGE(K45:K48),"")</f>
        <v/>
      </c>
      <c r="M45" s="42" t="str">
        <f t="shared" si="1"/>
        <v/>
      </c>
      <c r="N45" s="139" t="str">
        <f>IF(COUNT(M45:M48)&gt;0,COUNT(M45:M48)-1,"")</f>
        <v/>
      </c>
    </row>
    <row r="46" spans="1:14" x14ac:dyDescent="0.2">
      <c r="A46" s="91"/>
      <c r="B46" s="49"/>
      <c r="C46" s="64"/>
      <c r="D46" s="64"/>
      <c r="E46" s="64"/>
      <c r="F46" s="64"/>
      <c r="G46" s="64"/>
      <c r="H46" s="64"/>
      <c r="I46" s="55"/>
      <c r="J46" s="60"/>
      <c r="K46" s="13" t="str">
        <f t="shared" si="0"/>
        <v/>
      </c>
      <c r="L46" s="41" t="str">
        <f>IF(J46&gt;1,AVERAGE(K45:K48),"")</f>
        <v/>
      </c>
      <c r="M46" s="42" t="str">
        <f t="shared" si="1"/>
        <v/>
      </c>
      <c r="N46" s="137"/>
    </row>
    <row r="47" spans="1:14" x14ac:dyDescent="0.2">
      <c r="A47" s="50"/>
      <c r="B47" s="49"/>
      <c r="C47" s="64"/>
      <c r="D47" s="64"/>
      <c r="E47" s="64"/>
      <c r="F47" s="64"/>
      <c r="G47" s="64"/>
      <c r="H47" s="64"/>
      <c r="I47" s="55"/>
      <c r="J47" s="60"/>
      <c r="K47" s="13" t="str">
        <f t="shared" si="0"/>
        <v/>
      </c>
      <c r="L47" s="41" t="str">
        <f>IF(J47&gt;1,AVERAGE(K45:K48),"")</f>
        <v/>
      </c>
      <c r="M47" s="42" t="str">
        <f t="shared" si="1"/>
        <v/>
      </c>
      <c r="N47" s="137"/>
    </row>
    <row r="48" spans="1:14" x14ac:dyDescent="0.2">
      <c r="A48" s="79"/>
      <c r="B48" s="14"/>
      <c r="C48" s="65"/>
      <c r="D48" s="65"/>
      <c r="E48" s="65"/>
      <c r="F48" s="65"/>
      <c r="G48" s="65"/>
      <c r="H48" s="65"/>
      <c r="I48" s="57"/>
      <c r="J48" s="61"/>
      <c r="K48" s="13" t="str">
        <f t="shared" si="0"/>
        <v/>
      </c>
      <c r="L48" s="52" t="str">
        <f>IF(J48&gt;1,AVERAGE(K45:K48),"")</f>
        <v/>
      </c>
      <c r="M48" s="42" t="str">
        <f t="shared" si="1"/>
        <v/>
      </c>
      <c r="N48" s="140"/>
    </row>
    <row r="49" spans="1:14" x14ac:dyDescent="0.2">
      <c r="A49" s="48"/>
      <c r="B49" s="12"/>
      <c r="C49" s="63"/>
      <c r="D49" s="63"/>
      <c r="E49" s="63"/>
      <c r="F49" s="63"/>
      <c r="G49" s="63"/>
      <c r="H49" s="63"/>
      <c r="I49" s="54"/>
      <c r="J49" s="59"/>
      <c r="K49" s="13" t="str">
        <f t="shared" si="0"/>
        <v/>
      </c>
      <c r="L49" s="41" t="str">
        <f>IF(J49&gt;1,AVERAGE(K49:K52),"")</f>
        <v/>
      </c>
      <c r="M49" s="42" t="str">
        <f t="shared" si="1"/>
        <v/>
      </c>
      <c r="N49" s="137" t="str">
        <f>IF(COUNT(M49:M52)&gt;0,COUNT(M49:M52)-1,"")</f>
        <v/>
      </c>
    </row>
    <row r="50" spans="1:14" x14ac:dyDescent="0.2">
      <c r="A50" s="91"/>
      <c r="B50" s="49"/>
      <c r="C50" s="64"/>
      <c r="D50" s="64"/>
      <c r="E50" s="64"/>
      <c r="F50" s="64"/>
      <c r="G50" s="64"/>
      <c r="H50" s="64"/>
      <c r="I50" s="55"/>
      <c r="J50" s="60"/>
      <c r="K50" s="13" t="str">
        <f t="shared" si="0"/>
        <v/>
      </c>
      <c r="L50" s="41" t="str">
        <f>IF(J50&gt;1,AVERAGE(K49:K52),"")</f>
        <v/>
      </c>
      <c r="M50" s="42" t="str">
        <f t="shared" si="1"/>
        <v/>
      </c>
      <c r="N50" s="137"/>
    </row>
    <row r="51" spans="1:14" x14ac:dyDescent="0.2">
      <c r="A51" s="50"/>
      <c r="B51" s="49"/>
      <c r="C51" s="64"/>
      <c r="D51" s="64"/>
      <c r="E51" s="64"/>
      <c r="F51" s="64"/>
      <c r="G51" s="64"/>
      <c r="H51" s="64"/>
      <c r="I51" s="55"/>
      <c r="J51" s="60"/>
      <c r="K51" s="13" t="str">
        <f t="shared" si="0"/>
        <v/>
      </c>
      <c r="L51" s="41" t="str">
        <f>IF(J51&gt;1,AVERAGE(K49:K52),"")</f>
        <v/>
      </c>
      <c r="M51" s="42" t="str">
        <f t="shared" si="1"/>
        <v/>
      </c>
      <c r="N51" s="137"/>
    </row>
    <row r="52" spans="1:14" x14ac:dyDescent="0.2">
      <c r="A52" s="72"/>
      <c r="B52" s="73"/>
      <c r="C52" s="74"/>
      <c r="D52" s="74"/>
      <c r="E52" s="74"/>
      <c r="F52" s="74"/>
      <c r="G52" s="74"/>
      <c r="H52" s="74"/>
      <c r="I52" s="82"/>
      <c r="J52" s="75"/>
      <c r="K52" s="13" t="str">
        <f t="shared" si="0"/>
        <v/>
      </c>
      <c r="L52" s="77" t="str">
        <f>IF(J52&gt;1,AVERAGE(K49:K52),"")</f>
        <v/>
      </c>
      <c r="M52" s="42" t="str">
        <f t="shared" si="1"/>
        <v/>
      </c>
      <c r="N52" s="138"/>
    </row>
    <row r="53" spans="1:14" x14ac:dyDescent="0.2">
      <c r="A53" s="78"/>
      <c r="B53" s="16"/>
      <c r="C53" s="66"/>
      <c r="D53" s="66"/>
      <c r="E53" s="66"/>
      <c r="F53" s="66"/>
      <c r="G53" s="66"/>
      <c r="H53" s="66"/>
      <c r="I53" s="56"/>
      <c r="J53" s="62"/>
      <c r="K53" s="13" t="str">
        <f t="shared" si="0"/>
        <v/>
      </c>
      <c r="L53" s="45" t="str">
        <f>IF(J53&gt;1,AVERAGE(K53:K56),"")</f>
        <v/>
      </c>
      <c r="M53" s="42" t="str">
        <f t="shared" si="1"/>
        <v/>
      </c>
      <c r="N53" s="139" t="str">
        <f>IF(COUNT(M53:M56)&gt;0,COUNT(M53:M56)-1,"")</f>
        <v/>
      </c>
    </row>
    <row r="54" spans="1:14" x14ac:dyDescent="0.2">
      <c r="A54" s="91"/>
      <c r="B54" s="49"/>
      <c r="C54" s="64"/>
      <c r="D54" s="64"/>
      <c r="E54" s="64"/>
      <c r="F54" s="64"/>
      <c r="G54" s="64"/>
      <c r="H54" s="64"/>
      <c r="I54" s="55"/>
      <c r="J54" s="60"/>
      <c r="K54" s="13" t="str">
        <f t="shared" si="0"/>
        <v/>
      </c>
      <c r="L54" s="41" t="str">
        <f>IF(J54&gt;1,AVERAGE(K53:K56),"")</f>
        <v/>
      </c>
      <c r="M54" s="42" t="str">
        <f t="shared" si="1"/>
        <v/>
      </c>
      <c r="N54" s="137"/>
    </row>
    <row r="55" spans="1:14" x14ac:dyDescent="0.2">
      <c r="A55" s="50"/>
      <c r="B55" s="49"/>
      <c r="C55" s="64"/>
      <c r="D55" s="64"/>
      <c r="E55" s="64"/>
      <c r="F55" s="64"/>
      <c r="G55" s="64"/>
      <c r="H55" s="64"/>
      <c r="I55" s="55"/>
      <c r="J55" s="60"/>
      <c r="K55" s="13" t="str">
        <f t="shared" si="0"/>
        <v/>
      </c>
      <c r="L55" s="41" t="str">
        <f>IF(J55&gt;1,AVERAGE(K53:K56),"")</f>
        <v/>
      </c>
      <c r="M55" s="42" t="str">
        <f t="shared" si="1"/>
        <v/>
      </c>
      <c r="N55" s="137"/>
    </row>
    <row r="56" spans="1:14" x14ac:dyDescent="0.2">
      <c r="A56" s="79"/>
      <c r="B56" s="14"/>
      <c r="C56" s="65"/>
      <c r="D56" s="65"/>
      <c r="E56" s="65"/>
      <c r="F56" s="65"/>
      <c r="G56" s="65"/>
      <c r="H56" s="65"/>
      <c r="I56" s="57"/>
      <c r="J56" s="61"/>
      <c r="K56" s="13" t="str">
        <f t="shared" si="0"/>
        <v/>
      </c>
      <c r="L56" s="52" t="str">
        <f>IF(J56&gt;1,AVERAGE(K53:K56),"")</f>
        <v/>
      </c>
      <c r="M56" s="42" t="str">
        <f t="shared" si="1"/>
        <v/>
      </c>
      <c r="N56" s="140"/>
    </row>
    <row r="57" spans="1:14" x14ac:dyDescent="0.2">
      <c r="A57" s="48"/>
      <c r="B57" s="12"/>
      <c r="C57" s="63"/>
      <c r="D57" s="63"/>
      <c r="E57" s="63"/>
      <c r="F57" s="63"/>
      <c r="G57" s="63"/>
      <c r="H57" s="63"/>
      <c r="I57" s="54"/>
      <c r="J57" s="59"/>
      <c r="K57" s="13" t="str">
        <f t="shared" si="0"/>
        <v/>
      </c>
      <c r="L57" s="41" t="str">
        <f>IF(J57&gt;1,AVERAGE(K57:K60),"")</f>
        <v/>
      </c>
      <c r="M57" s="42" t="str">
        <f t="shared" si="1"/>
        <v/>
      </c>
      <c r="N57" s="137" t="str">
        <f>IF(COUNT(M57:M60)&gt;0,COUNT(M57:M60)-1,"")</f>
        <v/>
      </c>
    </row>
    <row r="58" spans="1:14" x14ac:dyDescent="0.2">
      <c r="A58" s="91"/>
      <c r="B58" s="49"/>
      <c r="C58" s="64"/>
      <c r="D58" s="64"/>
      <c r="E58" s="64"/>
      <c r="F58" s="64"/>
      <c r="G58" s="64"/>
      <c r="H58" s="64"/>
      <c r="I58" s="55"/>
      <c r="J58" s="60"/>
      <c r="K58" s="13" t="str">
        <f t="shared" si="0"/>
        <v/>
      </c>
      <c r="L58" s="41" t="str">
        <f>IF(J58&gt;1,AVERAGE(K57:K60),"")</f>
        <v/>
      </c>
      <c r="M58" s="42" t="str">
        <f t="shared" si="1"/>
        <v/>
      </c>
      <c r="N58" s="137"/>
    </row>
    <row r="59" spans="1:14" x14ac:dyDescent="0.2">
      <c r="A59" s="50"/>
      <c r="B59" s="49"/>
      <c r="C59" s="64"/>
      <c r="D59" s="64"/>
      <c r="E59" s="64"/>
      <c r="F59" s="64"/>
      <c r="G59" s="64"/>
      <c r="H59" s="64"/>
      <c r="I59" s="55"/>
      <c r="J59" s="60"/>
      <c r="K59" s="13" t="str">
        <f t="shared" si="0"/>
        <v/>
      </c>
      <c r="L59" s="41" t="str">
        <f>IF(J59&gt;1,AVERAGE(K57:K60),"")</f>
        <v/>
      </c>
      <c r="M59" s="42" t="str">
        <f t="shared" si="1"/>
        <v/>
      </c>
      <c r="N59" s="137"/>
    </row>
    <row r="60" spans="1:14" ht="13.5" thickBot="1" x14ac:dyDescent="0.25">
      <c r="A60" s="44"/>
      <c r="B60" s="18"/>
      <c r="C60" s="67"/>
      <c r="D60" s="67"/>
      <c r="E60" s="67"/>
      <c r="F60" s="67"/>
      <c r="G60" s="67"/>
      <c r="H60" s="67"/>
      <c r="I60" s="58"/>
      <c r="J60" s="61"/>
      <c r="K60" s="13" t="str">
        <f t="shared" si="0"/>
        <v/>
      </c>
      <c r="L60" s="52" t="str">
        <f>IF(J60&gt;1,AVERAGE(K57:K60),"")</f>
        <v/>
      </c>
      <c r="M60" s="42" t="str">
        <f t="shared" si="1"/>
        <v/>
      </c>
      <c r="N60" s="140"/>
    </row>
    <row r="61" spans="1:14" ht="13.5" thickBot="1" x14ac:dyDescent="0.25">
      <c r="L61" s="4" t="s">
        <v>94</v>
      </c>
      <c r="M61" s="19">
        <f>SUM(M9:M60)</f>
        <v>3.5137173164371663E-2</v>
      </c>
      <c r="N61" s="53">
        <f>SUM(N9:N60)</f>
        <v>27</v>
      </c>
    </row>
    <row r="62" spans="1:14" ht="13.5" thickBot="1" x14ac:dyDescent="0.25">
      <c r="A62" s="20" t="s">
        <v>88</v>
      </c>
      <c r="I62" s="21"/>
      <c r="J62" s="22"/>
      <c r="K62" s="23"/>
      <c r="L62" s="4" t="s">
        <v>95</v>
      </c>
      <c r="M62" s="24">
        <f>2*M61</f>
        <v>7.0274346328743326E-2</v>
      </c>
    </row>
    <row r="63" spans="1:14" ht="13.5" thickBot="1" x14ac:dyDescent="0.25">
      <c r="A63" s="148"/>
      <c r="B63" s="148"/>
      <c r="C63" s="148"/>
      <c r="D63" s="148"/>
      <c r="E63" s="148"/>
      <c r="F63" s="148"/>
      <c r="G63" s="148"/>
      <c r="H63" s="148"/>
      <c r="I63" s="25"/>
      <c r="J63" s="22"/>
      <c r="K63" s="26"/>
    </row>
    <row r="64" spans="1:14" ht="14.25" x14ac:dyDescent="0.25">
      <c r="A64" s="148"/>
      <c r="B64" s="148"/>
      <c r="C64" s="148"/>
      <c r="D64" s="148"/>
      <c r="E64" s="148"/>
      <c r="F64" s="148"/>
      <c r="G64" s="148"/>
      <c r="H64" s="148"/>
      <c r="I64" s="25"/>
      <c r="J64" s="27"/>
      <c r="K64" s="27"/>
      <c r="M64" s="28" t="s">
        <v>109</v>
      </c>
    </row>
    <row r="65" spans="1:13" ht="13.5" thickBot="1" x14ac:dyDescent="0.25">
      <c r="A65" s="148"/>
      <c r="B65" s="148"/>
      <c r="C65" s="148"/>
      <c r="D65" s="148"/>
      <c r="E65" s="148"/>
      <c r="F65" s="148"/>
      <c r="G65" s="148"/>
      <c r="H65" s="148"/>
      <c r="M65" s="29">
        <f>(M62/N61)^0.5</f>
        <v>5.1017188943837687E-2</v>
      </c>
    </row>
    <row r="66" spans="1:13" x14ac:dyDescent="0.2">
      <c r="A66" s="148"/>
      <c r="B66" s="148"/>
      <c r="C66" s="148"/>
      <c r="D66" s="148"/>
      <c r="E66" s="148"/>
      <c r="F66" s="148"/>
      <c r="G66" s="148"/>
      <c r="H66" s="148"/>
      <c r="J66" s="3"/>
      <c r="K66" s="30"/>
    </row>
    <row r="67" spans="1:13" x14ac:dyDescent="0.2">
      <c r="A67" s="148"/>
      <c r="B67" s="148"/>
      <c r="C67" s="148"/>
      <c r="D67" s="148"/>
      <c r="E67" s="148"/>
      <c r="F67" s="148"/>
      <c r="G67" s="148"/>
      <c r="H67" s="148"/>
      <c r="J67" s="31"/>
      <c r="K67" s="68" t="s">
        <v>25</v>
      </c>
      <c r="L67" s="69">
        <f>MIN(L9:L60)</f>
        <v>7.5034047936607884</v>
      </c>
    </row>
    <row r="68" spans="1:13" x14ac:dyDescent="0.2">
      <c r="A68" s="148"/>
      <c r="B68" s="148"/>
      <c r="C68" s="148"/>
      <c r="D68" s="148"/>
      <c r="E68" s="148"/>
      <c r="F68" s="148"/>
      <c r="G68" s="148"/>
      <c r="H68" s="148"/>
      <c r="K68" s="70" t="s">
        <v>26</v>
      </c>
      <c r="L68" s="71">
        <f>MAX(L9:L60)</f>
        <v>7.6825532906270153</v>
      </c>
    </row>
    <row r="69" spans="1:13" x14ac:dyDescent="0.2">
      <c r="A69" s="148"/>
      <c r="B69" s="148"/>
      <c r="C69" s="148"/>
      <c r="D69" s="148"/>
      <c r="E69" s="148"/>
      <c r="F69" s="148"/>
      <c r="G69" s="148"/>
      <c r="H69" s="148"/>
    </row>
    <row r="73" spans="1:13" x14ac:dyDescent="0.2">
      <c r="A73" s="4"/>
    </row>
    <row r="74" spans="1:13" x14ac:dyDescent="0.2">
      <c r="A74" s="32"/>
      <c r="B74" s="32"/>
    </row>
    <row r="75" spans="1:13" x14ac:dyDescent="0.2">
      <c r="B75" s="4"/>
    </row>
    <row r="76" spans="1:13" x14ac:dyDescent="0.2">
      <c r="B76" s="4"/>
    </row>
  </sheetData>
  <sheetProtection selectLockedCells="1"/>
  <mergeCells count="19">
    <mergeCell ref="N33:N36"/>
    <mergeCell ref="B3:D3"/>
    <mergeCell ref="B4:D4"/>
    <mergeCell ref="F4:I4"/>
    <mergeCell ref="B5:D5"/>
    <mergeCell ref="B6:D6"/>
    <mergeCell ref="N9:N12"/>
    <mergeCell ref="N13:N16"/>
    <mergeCell ref="N17:N20"/>
    <mergeCell ref="N21:N24"/>
    <mergeCell ref="N25:N28"/>
    <mergeCell ref="N29:N32"/>
    <mergeCell ref="A63:H69"/>
    <mergeCell ref="N37:N40"/>
    <mergeCell ref="N41:N44"/>
    <mergeCell ref="N45:N48"/>
    <mergeCell ref="N49:N52"/>
    <mergeCell ref="N53:N56"/>
    <mergeCell ref="N57:N60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76"/>
  <sheetViews>
    <sheetView zoomScale="70" zoomScaleNormal="70" zoomScaleSheetLayoutView="50" workbookViewId="0">
      <selection activeCell="M8" sqref="M8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7" style="2" customWidth="1"/>
    <col min="13" max="13" width="25.7109375" style="2" customWidth="1"/>
    <col min="14" max="14" width="22.140625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116</v>
      </c>
      <c r="C3" s="142"/>
      <c r="D3" s="143"/>
      <c r="F3" s="4"/>
    </row>
    <row r="4" spans="1:14" x14ac:dyDescent="0.2">
      <c r="A4" s="3" t="s">
        <v>98</v>
      </c>
      <c r="B4" s="141" t="s">
        <v>30</v>
      </c>
      <c r="C4" s="142"/>
      <c r="D4" s="143"/>
      <c r="F4" s="144" t="s">
        <v>48</v>
      </c>
      <c r="G4" s="145"/>
      <c r="H4" s="145"/>
      <c r="I4" s="146"/>
    </row>
    <row r="5" spans="1:14" x14ac:dyDescent="0.2">
      <c r="A5" s="5"/>
      <c r="B5" s="141" t="s">
        <v>56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46" t="s">
        <v>10</v>
      </c>
      <c r="B9" s="12"/>
      <c r="C9" s="63"/>
      <c r="D9" s="63"/>
      <c r="E9" s="63"/>
      <c r="F9" s="63"/>
      <c r="G9" s="63"/>
      <c r="H9" s="63"/>
      <c r="I9" s="54"/>
      <c r="J9" s="59">
        <v>1760000</v>
      </c>
      <c r="K9" s="13">
        <f>IF(J9&gt;1,LOG10(J9),"")</f>
        <v>6.2455126678141495</v>
      </c>
      <c r="L9" s="41">
        <f>IF(J9&gt;1,AVERAGE(K9:K12),"")</f>
        <v>6.2441476537777891</v>
      </c>
      <c r="M9" s="42">
        <f>IF(J9&gt;1,(K9-L9)^2,"")</f>
        <v>1.8632633194607938E-6</v>
      </c>
      <c r="N9" s="137">
        <f>IF(COUNT(M9:M12)&gt;0,COUNT(M9:M12)-1,"")</f>
        <v>3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1810000</v>
      </c>
      <c r="K10" s="13">
        <f t="shared" ref="K10:K60" si="0">IF(J10&gt;1,LOG10(J10),"")</f>
        <v>6.2576785748691846</v>
      </c>
      <c r="L10" s="41">
        <f>IF(J10&gt;1,AVERAGE(K9:K12),"")</f>
        <v>6.2441476537777891</v>
      </c>
      <c r="M10" s="42">
        <f t="shared" ref="M10:M60" si="1">IF(J10&gt;1,(K10-L10)^2,"")</f>
        <v>1.8308582558156943E-4</v>
      </c>
      <c r="N10" s="137"/>
    </row>
    <row r="11" spans="1:14" x14ac:dyDescent="0.2">
      <c r="A11" s="48"/>
      <c r="B11" s="49"/>
      <c r="C11" s="64"/>
      <c r="D11" s="64"/>
      <c r="E11" s="64"/>
      <c r="F11" s="64"/>
      <c r="G11" s="64"/>
      <c r="H11" s="64"/>
      <c r="I11" s="55"/>
      <c r="J11" s="60">
        <v>1760000</v>
      </c>
      <c r="K11" s="13">
        <f t="shared" si="0"/>
        <v>6.2455126678141495</v>
      </c>
      <c r="L11" s="41">
        <f>IF(J11&gt;1,AVERAGE(K9:K12),"")</f>
        <v>6.2441476537777891</v>
      </c>
      <c r="M11" s="42">
        <f t="shared" si="1"/>
        <v>1.8632633194607938E-6</v>
      </c>
      <c r="N11" s="137"/>
    </row>
    <row r="12" spans="1:14" x14ac:dyDescent="0.2">
      <c r="A12" s="72"/>
      <c r="B12" s="73"/>
      <c r="C12" s="74"/>
      <c r="D12" s="74"/>
      <c r="E12" s="74"/>
      <c r="F12" s="74"/>
      <c r="G12" s="74"/>
      <c r="H12" s="74"/>
      <c r="I12" s="55"/>
      <c r="J12" s="75">
        <v>1690000</v>
      </c>
      <c r="K12" s="13">
        <f t="shared" si="0"/>
        <v>6.2278867046136739</v>
      </c>
      <c r="L12" s="77">
        <f>IF(J12&gt;1,AVERAGE(K9:K12),"")</f>
        <v>6.2441476537777891</v>
      </c>
      <c r="M12" s="42">
        <f t="shared" si="1"/>
        <v>2.6441846771794032E-4</v>
      </c>
      <c r="N12" s="138"/>
    </row>
    <row r="13" spans="1:14" x14ac:dyDescent="0.2">
      <c r="A13" s="78" t="s">
        <v>11</v>
      </c>
      <c r="B13" s="16"/>
      <c r="C13" s="66"/>
      <c r="D13" s="66"/>
      <c r="E13" s="66"/>
      <c r="F13" s="66"/>
      <c r="G13" s="66"/>
      <c r="H13" s="66"/>
      <c r="I13" s="56"/>
      <c r="J13" s="62">
        <v>1500000</v>
      </c>
      <c r="K13" s="13">
        <f t="shared" si="0"/>
        <v>6.1760912590556813</v>
      </c>
      <c r="L13" s="45">
        <f>IF(J13&gt;1,AVERAGE(K13:K16),"")</f>
        <v>6.1455726706797487</v>
      </c>
      <c r="M13" s="42">
        <f t="shared" si="1"/>
        <v>9.3138423645961377E-4</v>
      </c>
      <c r="N13" s="139">
        <f>IF(COUNT(M13:M16)&gt;0,COUNT(M13:M16)-1,"")</f>
        <v>3</v>
      </c>
    </row>
    <row r="14" spans="1:14" x14ac:dyDescent="0.2">
      <c r="A14" s="48"/>
      <c r="B14" s="49"/>
      <c r="C14" s="63"/>
      <c r="D14" s="63"/>
      <c r="E14" s="63"/>
      <c r="F14" s="63"/>
      <c r="G14" s="63"/>
      <c r="H14" s="63"/>
      <c r="I14" s="55"/>
      <c r="J14" s="60">
        <v>1400000</v>
      </c>
      <c r="K14" s="13">
        <f t="shared" si="0"/>
        <v>6.1461280356782382</v>
      </c>
      <c r="L14" s="41">
        <f>IF(J14&gt;1,AVERAGE(K13:K16),"")</f>
        <v>6.1455726706797487</v>
      </c>
      <c r="M14" s="42">
        <f t="shared" si="1"/>
        <v>3.0843028154726002E-7</v>
      </c>
      <c r="N14" s="137"/>
    </row>
    <row r="15" spans="1:14" x14ac:dyDescent="0.2">
      <c r="A15" s="40"/>
      <c r="B15" s="49"/>
      <c r="C15" s="63"/>
      <c r="D15" s="63"/>
      <c r="E15" s="63"/>
      <c r="F15" s="63"/>
      <c r="G15" s="63"/>
      <c r="H15" s="63"/>
      <c r="I15" s="55"/>
      <c r="J15" s="60">
        <v>1300000</v>
      </c>
      <c r="K15" s="13">
        <f t="shared" si="0"/>
        <v>6.1139433523068369</v>
      </c>
      <c r="L15" s="41">
        <f>IF(J15&gt;1,AVERAGE(K13:K16),"")</f>
        <v>6.1455726706797487</v>
      </c>
      <c r="M15" s="42">
        <f t="shared" si="1"/>
        <v>1.0004137807350108E-3</v>
      </c>
      <c r="N15" s="137"/>
    </row>
    <row r="16" spans="1:14" x14ac:dyDescent="0.2">
      <c r="A16" s="79"/>
      <c r="B16" s="14"/>
      <c r="C16" s="80"/>
      <c r="D16" s="80"/>
      <c r="E16" s="80"/>
      <c r="F16" s="80"/>
      <c r="G16" s="80"/>
      <c r="H16" s="80"/>
      <c r="I16" s="57"/>
      <c r="J16" s="61">
        <v>1400000</v>
      </c>
      <c r="K16" s="13">
        <f t="shared" si="0"/>
        <v>6.1461280356782382</v>
      </c>
      <c r="L16" s="81">
        <f>IF(J16&gt;1,AVERAGE(K13:K16),"")</f>
        <v>6.1455726706797487</v>
      </c>
      <c r="M16" s="42">
        <f t="shared" si="1"/>
        <v>3.0843028154726002E-7</v>
      </c>
      <c r="N16" s="140"/>
    </row>
    <row r="17" spans="1:14" x14ac:dyDescent="0.2">
      <c r="A17" s="48" t="s">
        <v>40</v>
      </c>
      <c r="B17" s="12"/>
      <c r="C17" s="63"/>
      <c r="D17" s="63"/>
      <c r="E17" s="63"/>
      <c r="F17" s="63"/>
      <c r="G17" s="63"/>
      <c r="H17" s="63"/>
      <c r="I17" s="54"/>
      <c r="J17" s="59">
        <v>1890000</v>
      </c>
      <c r="K17" s="13">
        <f t="shared" si="0"/>
        <v>6.2764618041732438</v>
      </c>
      <c r="L17" s="41">
        <f>IF(J17&gt;1,AVERAGE(K17:K20),"")</f>
        <v>6.2310847602178887</v>
      </c>
      <c r="M17" s="42">
        <f t="shared" si="1"/>
        <v>2.0590761181262318E-3</v>
      </c>
      <c r="N17" s="137">
        <f>IF(COUNT(M17:M20)&gt;0,COUNT(M17:M20)-1,"")</f>
        <v>3</v>
      </c>
    </row>
    <row r="18" spans="1:14" x14ac:dyDescent="0.2">
      <c r="A18" s="48"/>
      <c r="B18" s="49"/>
      <c r="C18" s="64"/>
      <c r="D18" s="64"/>
      <c r="E18" s="64"/>
      <c r="F18" s="64"/>
      <c r="G18" s="64"/>
      <c r="H18" s="64"/>
      <c r="I18" s="55"/>
      <c r="J18" s="60">
        <v>1540000</v>
      </c>
      <c r="K18" s="13">
        <f t="shared" si="0"/>
        <v>6.1875207208364627</v>
      </c>
      <c r="L18" s="41">
        <f>IF(J18&gt;1,AVERAGE(K17:K20),"")</f>
        <v>6.2310847602178887</v>
      </c>
      <c r="M18" s="42">
        <f t="shared" si="1"/>
        <v>1.8978255272264404E-3</v>
      </c>
      <c r="N18" s="137"/>
    </row>
    <row r="19" spans="1:14" x14ac:dyDescent="0.2">
      <c r="A19" s="40"/>
      <c r="B19" s="49"/>
      <c r="C19" s="64"/>
      <c r="D19" s="64"/>
      <c r="E19" s="64"/>
      <c r="F19" s="64"/>
      <c r="G19" s="64"/>
      <c r="H19" s="64"/>
      <c r="I19" s="55"/>
      <c r="J19" s="60">
        <v>1640000</v>
      </c>
      <c r="K19" s="13">
        <f t="shared" si="0"/>
        <v>6.214843848047698</v>
      </c>
      <c r="L19" s="41">
        <f>IF(J19&gt;1,AVERAGE(K17:K20),"")</f>
        <v>6.2310847602178887</v>
      </c>
      <c r="M19" s="42">
        <f t="shared" si="1"/>
        <v>2.6376722811984992E-4</v>
      </c>
      <c r="N19" s="137"/>
    </row>
    <row r="20" spans="1:14" x14ac:dyDescent="0.2">
      <c r="A20" s="72"/>
      <c r="B20" s="73"/>
      <c r="C20" s="74"/>
      <c r="D20" s="74"/>
      <c r="E20" s="74"/>
      <c r="F20" s="74"/>
      <c r="G20" s="74"/>
      <c r="H20" s="74"/>
      <c r="I20" s="82"/>
      <c r="J20" s="75">
        <v>1760000</v>
      </c>
      <c r="K20" s="13">
        <f t="shared" si="0"/>
        <v>6.2455126678141495</v>
      </c>
      <c r="L20" s="77">
        <f>IF(J20&gt;1,AVERAGE(K17:K20),"")</f>
        <v>6.2310847602178887</v>
      </c>
      <c r="M20" s="42">
        <f t="shared" si="1"/>
        <v>2.0816451760623955E-4</v>
      </c>
      <c r="N20" s="138"/>
    </row>
    <row r="21" spans="1:14" x14ac:dyDescent="0.2">
      <c r="A21" s="78" t="s">
        <v>18</v>
      </c>
      <c r="B21" s="16"/>
      <c r="C21" s="66"/>
      <c r="D21" s="66"/>
      <c r="E21" s="66"/>
      <c r="F21" s="66"/>
      <c r="G21" s="66"/>
      <c r="H21" s="66"/>
      <c r="I21" s="56"/>
      <c r="J21" s="62">
        <v>1460000</v>
      </c>
      <c r="K21" s="13">
        <f t="shared" si="0"/>
        <v>6.1643528557844371</v>
      </c>
      <c r="L21" s="45">
        <f>IF(J21&gt;1,AVERAGE(K21:K24),"")</f>
        <v>6.1844704471713934</v>
      </c>
      <c r="M21" s="42">
        <f t="shared" si="1"/>
        <v>4.0471748321253571E-4</v>
      </c>
      <c r="N21" s="139">
        <f>IF(COUNT(M21:M24)&gt;0,COUNT(M21:M24)-1,"")</f>
        <v>3</v>
      </c>
    </row>
    <row r="22" spans="1:14" x14ac:dyDescent="0.2">
      <c r="A22" s="48"/>
      <c r="B22" s="49"/>
      <c r="C22" s="64"/>
      <c r="D22" s="64"/>
      <c r="E22" s="64"/>
      <c r="F22" s="64"/>
      <c r="G22" s="64"/>
      <c r="H22" s="64"/>
      <c r="I22" s="55"/>
      <c r="J22" s="60">
        <v>1610000</v>
      </c>
      <c r="K22" s="13">
        <f t="shared" si="0"/>
        <v>6.20682587603185</v>
      </c>
      <c r="L22" s="41">
        <f>IF(J22&gt;1,AVERAGE(K21:K24),"")</f>
        <v>6.1844704471713934</v>
      </c>
      <c r="M22" s="42">
        <f t="shared" si="1"/>
        <v>4.997651995349361E-4</v>
      </c>
      <c r="N22" s="137"/>
    </row>
    <row r="23" spans="1:14" x14ac:dyDescent="0.2">
      <c r="A23" s="40"/>
      <c r="B23" s="49"/>
      <c r="C23" s="64"/>
      <c r="D23" s="64"/>
      <c r="E23" s="64"/>
      <c r="F23" s="64"/>
      <c r="G23" s="64"/>
      <c r="H23" s="64"/>
      <c r="I23" s="55"/>
      <c r="J23" s="60">
        <v>1650000</v>
      </c>
      <c r="K23" s="13">
        <f t="shared" si="0"/>
        <v>6.2174839442139067</v>
      </c>
      <c r="L23" s="41">
        <f>IF(J23&gt;1,AVERAGE(K21:K24),"")</f>
        <v>6.1844704471713934</v>
      </c>
      <c r="M23" s="42">
        <f t="shared" si="1"/>
        <v>1.0898909869760363E-3</v>
      </c>
      <c r="N23" s="137"/>
    </row>
    <row r="24" spans="1:14" x14ac:dyDescent="0.2">
      <c r="A24" s="79"/>
      <c r="B24" s="14"/>
      <c r="C24" s="65"/>
      <c r="D24" s="65"/>
      <c r="E24" s="65"/>
      <c r="F24" s="65"/>
      <c r="G24" s="65"/>
      <c r="H24" s="65"/>
      <c r="I24" s="57"/>
      <c r="J24" s="61">
        <v>1410000</v>
      </c>
      <c r="K24" s="13">
        <f t="shared" si="0"/>
        <v>6.1492191126553797</v>
      </c>
      <c r="L24" s="52">
        <f>IF(J24&gt;1,AVERAGE(K21:K24),"")</f>
        <v>6.1844704471713934</v>
      </c>
      <c r="M24" s="42">
        <f t="shared" si="1"/>
        <v>1.2426565851598988E-3</v>
      </c>
      <c r="N24" s="140"/>
    </row>
    <row r="25" spans="1:14" x14ac:dyDescent="0.2">
      <c r="A25" s="48" t="s">
        <v>41</v>
      </c>
      <c r="B25" s="12"/>
      <c r="C25" s="63"/>
      <c r="D25" s="63"/>
      <c r="E25" s="63"/>
      <c r="F25" s="63"/>
      <c r="G25" s="63"/>
      <c r="H25" s="63"/>
      <c r="I25" s="54"/>
      <c r="J25" s="59">
        <v>1590000</v>
      </c>
      <c r="K25" s="13">
        <f t="shared" si="0"/>
        <v>6.2013971243204518</v>
      </c>
      <c r="L25" s="41">
        <f>IF(J25&gt;1,AVERAGE(K25:K28),"")</f>
        <v>6.1788976640977085</v>
      </c>
      <c r="M25" s="42">
        <f t="shared" si="1"/>
        <v>5.0622571031480774E-4</v>
      </c>
      <c r="N25" s="137">
        <f>IF(COUNT(M25:M28)&gt;0,COUNT(M25:M28)-1,"")</f>
        <v>3</v>
      </c>
    </row>
    <row r="26" spans="1:14" x14ac:dyDescent="0.2">
      <c r="A26" s="48"/>
      <c r="B26" s="49"/>
      <c r="C26" s="64"/>
      <c r="D26" s="64"/>
      <c r="E26" s="64"/>
      <c r="F26" s="64"/>
      <c r="G26" s="64"/>
      <c r="H26" s="64"/>
      <c r="I26" s="55"/>
      <c r="J26" s="60">
        <v>1460000</v>
      </c>
      <c r="K26" s="13">
        <f t="shared" si="0"/>
        <v>6.1643528557844371</v>
      </c>
      <c r="L26" s="41">
        <f>IF(J26&gt;1,AVERAGE(K25:K28),"")</f>
        <v>6.1788976640977085</v>
      </c>
      <c r="M26" s="42">
        <f t="shared" si="1"/>
        <v>2.1155144886980643E-4</v>
      </c>
      <c r="N26" s="137"/>
    </row>
    <row r="27" spans="1:14" x14ac:dyDescent="0.2">
      <c r="A27" s="40"/>
      <c r="B27" s="49"/>
      <c r="C27" s="64"/>
      <c r="D27" s="64"/>
      <c r="E27" s="64"/>
      <c r="F27" s="64"/>
      <c r="G27" s="64"/>
      <c r="H27" s="64"/>
      <c r="I27" s="55"/>
      <c r="J27" s="60">
        <v>1390000</v>
      </c>
      <c r="K27" s="13">
        <f t="shared" si="0"/>
        <v>6.143014800254095</v>
      </c>
      <c r="L27" s="41">
        <f>IF(J27&gt;1,AVERAGE(K25:K28),"")</f>
        <v>6.1788976640977085</v>
      </c>
      <c r="M27" s="42">
        <f t="shared" si="1"/>
        <v>1.287579917619305E-3</v>
      </c>
      <c r="N27" s="137"/>
    </row>
    <row r="28" spans="1:14" x14ac:dyDescent="0.2">
      <c r="A28" s="72"/>
      <c r="B28" s="73"/>
      <c r="C28" s="74"/>
      <c r="D28" s="74"/>
      <c r="E28" s="74"/>
      <c r="F28" s="74"/>
      <c r="G28" s="74"/>
      <c r="H28" s="74"/>
      <c r="I28" s="82"/>
      <c r="J28" s="75">
        <v>1610000</v>
      </c>
      <c r="K28" s="13">
        <f t="shared" si="0"/>
        <v>6.20682587603185</v>
      </c>
      <c r="L28" s="77">
        <f>IF(J28&gt;1,AVERAGE(K25:K28),"")</f>
        <v>6.1788976640977085</v>
      </c>
      <c r="M28" s="42">
        <f t="shared" si="1"/>
        <v>7.7998502183832495E-4</v>
      </c>
      <c r="N28" s="138"/>
    </row>
    <row r="29" spans="1:14" x14ac:dyDescent="0.2">
      <c r="A29" s="78" t="s">
        <v>19</v>
      </c>
      <c r="B29" s="16"/>
      <c r="C29" s="66"/>
      <c r="D29" s="66"/>
      <c r="E29" s="66"/>
      <c r="F29" s="66"/>
      <c r="G29" s="66"/>
      <c r="H29" s="66"/>
      <c r="I29" s="56"/>
      <c r="J29" s="62">
        <v>1770000</v>
      </c>
      <c r="K29" s="13">
        <f t="shared" si="0"/>
        <v>6.2479732663618064</v>
      </c>
      <c r="L29" s="45">
        <f>IF(J29&gt;1,AVERAGE(K29:K32),"")</f>
        <v>6.2082686700234229</v>
      </c>
      <c r="M29" s="42">
        <f t="shared" si="1"/>
        <v>1.5764549703939784E-3</v>
      </c>
      <c r="N29" s="139">
        <f>IF(COUNT(M29:M32)&gt;0,COUNT(M29:M32)-1,"")</f>
        <v>3</v>
      </c>
    </row>
    <row r="30" spans="1:14" x14ac:dyDescent="0.2">
      <c r="A30" s="48"/>
      <c r="B30" s="49"/>
      <c r="C30" s="64"/>
      <c r="D30" s="64"/>
      <c r="E30" s="64"/>
      <c r="F30" s="64"/>
      <c r="G30" s="64"/>
      <c r="H30" s="64"/>
      <c r="I30" s="55"/>
      <c r="J30" s="60">
        <v>1520000</v>
      </c>
      <c r="K30" s="13">
        <f t="shared" si="0"/>
        <v>6.1818435879447726</v>
      </c>
      <c r="L30" s="41">
        <f>IF(J30&gt;1,AVERAGE(K29:K32),"")</f>
        <v>6.2082686700234229</v>
      </c>
      <c r="M30" s="42">
        <f t="shared" si="1"/>
        <v>6.9828496286340215E-4</v>
      </c>
      <c r="N30" s="137"/>
    </row>
    <row r="31" spans="1:14" x14ac:dyDescent="0.2">
      <c r="A31" s="40"/>
      <c r="B31" s="49"/>
      <c r="C31" s="64"/>
      <c r="D31" s="64"/>
      <c r="E31" s="64"/>
      <c r="F31" s="64"/>
      <c r="G31" s="64"/>
      <c r="H31" s="64"/>
      <c r="I31" s="55"/>
      <c r="J31" s="60">
        <v>1710000</v>
      </c>
      <c r="K31" s="13">
        <f t="shared" si="0"/>
        <v>6.2329961103921541</v>
      </c>
      <c r="L31" s="41">
        <f>IF(J31&gt;1,AVERAGE(K29:K32),"")</f>
        <v>6.2082686700234229</v>
      </c>
      <c r="M31" s="42">
        <f t="shared" si="1"/>
        <v>6.1144630718915744E-4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>
        <v>1480000</v>
      </c>
      <c r="K32" s="13">
        <f t="shared" si="0"/>
        <v>6.1702617153949575</v>
      </c>
      <c r="L32" s="52">
        <f>IF(J32&gt;1,AVERAGE(K29:K32),"")</f>
        <v>6.2082686700234229</v>
      </c>
      <c r="M32" s="42">
        <f t="shared" si="1"/>
        <v>1.4445286001302255E-3</v>
      </c>
      <c r="N32" s="140"/>
    </row>
    <row r="33" spans="1:14" x14ac:dyDescent="0.2">
      <c r="A33" s="48" t="s">
        <v>42</v>
      </c>
      <c r="B33" s="12"/>
      <c r="C33" s="63"/>
      <c r="D33" s="63"/>
      <c r="E33" s="63"/>
      <c r="F33" s="63"/>
      <c r="G33" s="63"/>
      <c r="H33" s="63"/>
      <c r="I33" s="54"/>
      <c r="J33" s="59">
        <v>2060000</v>
      </c>
      <c r="K33" s="13">
        <f t="shared" si="0"/>
        <v>6.3138672203691533</v>
      </c>
      <c r="L33" s="41">
        <f>IF(J33&gt;1,AVERAGE(K33:K36),"")</f>
        <v>6.29564671877759</v>
      </c>
      <c r="M33" s="42">
        <f t="shared" si="1"/>
        <v>3.3198667824816069E-4</v>
      </c>
      <c r="N33" s="137">
        <f>IF(COUNT(M33:M36)&gt;0,COUNT(M33:M36)-1,"")</f>
        <v>3</v>
      </c>
    </row>
    <row r="34" spans="1:14" x14ac:dyDescent="0.2">
      <c r="A34" s="48"/>
      <c r="B34" s="49"/>
      <c r="C34" s="64"/>
      <c r="D34" s="64"/>
      <c r="E34" s="64"/>
      <c r="F34" s="64"/>
      <c r="G34" s="64"/>
      <c r="H34" s="64"/>
      <c r="I34" s="55"/>
      <c r="J34" s="60">
        <v>2060000</v>
      </c>
      <c r="K34" s="13">
        <f t="shared" si="0"/>
        <v>6.3138672203691533</v>
      </c>
      <c r="L34" s="41">
        <f>IF(J34&gt;1,AVERAGE(K33:K36),"")</f>
        <v>6.29564671877759</v>
      </c>
      <c r="M34" s="42">
        <f t="shared" si="1"/>
        <v>3.3198667824816069E-4</v>
      </c>
      <c r="N34" s="137"/>
    </row>
    <row r="35" spans="1:14" x14ac:dyDescent="0.2">
      <c r="A35" s="40"/>
      <c r="B35" s="49"/>
      <c r="C35" s="64"/>
      <c r="D35" s="64"/>
      <c r="E35" s="64"/>
      <c r="F35" s="64"/>
      <c r="G35" s="64"/>
      <c r="H35" s="64"/>
      <c r="I35" s="55"/>
      <c r="J35" s="60">
        <v>1950000</v>
      </c>
      <c r="K35" s="13">
        <f t="shared" si="0"/>
        <v>6.2900346113625183</v>
      </c>
      <c r="L35" s="41">
        <f>IF(J35&gt;1,AVERAGE(K33:K36),"")</f>
        <v>6.29564671877759</v>
      </c>
      <c r="M35" s="42">
        <f t="shared" si="1"/>
        <v>3.1495749638302492E-5</v>
      </c>
      <c r="N35" s="137"/>
    </row>
    <row r="36" spans="1:14" x14ac:dyDescent="0.2">
      <c r="A36" s="72"/>
      <c r="B36" s="73"/>
      <c r="C36" s="74"/>
      <c r="D36" s="74"/>
      <c r="E36" s="74"/>
      <c r="F36" s="74"/>
      <c r="G36" s="74"/>
      <c r="H36" s="74"/>
      <c r="I36" s="82"/>
      <c r="J36" s="75">
        <v>1840000</v>
      </c>
      <c r="K36" s="13">
        <f t="shared" si="0"/>
        <v>6.2648178230095368</v>
      </c>
      <c r="L36" s="77">
        <f>IF(J36&gt;1,AVERAGE(K33:K36),"")</f>
        <v>6.29564671877759</v>
      </c>
      <c r="M36" s="42">
        <f t="shared" si="1"/>
        <v>9.5042081427748506E-4</v>
      </c>
      <c r="N36" s="138"/>
    </row>
    <row r="37" spans="1:14" x14ac:dyDescent="0.2">
      <c r="A37" s="78" t="s">
        <v>43</v>
      </c>
      <c r="B37" s="16"/>
      <c r="C37" s="66"/>
      <c r="D37" s="66"/>
      <c r="E37" s="66"/>
      <c r="F37" s="66"/>
      <c r="G37" s="66"/>
      <c r="H37" s="66"/>
      <c r="I37" s="56"/>
      <c r="J37" s="62">
        <v>1300000</v>
      </c>
      <c r="K37" s="13">
        <f t="shared" si="0"/>
        <v>6.1139433523068369</v>
      </c>
      <c r="L37" s="45">
        <f>IF(J37&gt;1,AVERAGE(K37:K40),"")</f>
        <v>6.0951613297977314</v>
      </c>
      <c r="M37" s="42">
        <f t="shared" si="1"/>
        <v>3.5276436953254734E-4</v>
      </c>
      <c r="N37" s="139">
        <f>IF(COUNT(M37:M40)&gt;0,COUNT(M37:M40)-1,"")</f>
        <v>3</v>
      </c>
    </row>
    <row r="38" spans="1:14" x14ac:dyDescent="0.2">
      <c r="A38" s="48"/>
      <c r="B38" s="49"/>
      <c r="C38" s="64"/>
      <c r="D38" s="64"/>
      <c r="E38" s="64"/>
      <c r="F38" s="64"/>
      <c r="G38" s="64"/>
      <c r="H38" s="64"/>
      <c r="I38" s="55"/>
      <c r="J38" s="60">
        <v>1400000</v>
      </c>
      <c r="K38" s="13">
        <f t="shared" si="0"/>
        <v>6.1461280356782382</v>
      </c>
      <c r="L38" s="41">
        <f>IF(J38&gt;1,AVERAGE(K37:K40),"")</f>
        <v>6.0951613297977314</v>
      </c>
      <c r="M38" s="42">
        <f t="shared" si="1"/>
        <v>2.5976051083100842E-3</v>
      </c>
      <c r="N38" s="137"/>
    </row>
    <row r="39" spans="1:14" x14ac:dyDescent="0.2">
      <c r="A39" s="40"/>
      <c r="B39" s="49"/>
      <c r="C39" s="64"/>
      <c r="D39" s="64"/>
      <c r="E39" s="64"/>
      <c r="F39" s="64"/>
      <c r="G39" s="64"/>
      <c r="H39" s="64"/>
      <c r="I39" s="55"/>
      <c r="J39" s="60">
        <v>1200000</v>
      </c>
      <c r="K39" s="13">
        <f t="shared" si="0"/>
        <v>6.0791812460476251</v>
      </c>
      <c r="L39" s="41">
        <f>IF(J39&gt;1,AVERAGE(K37:K40),"")</f>
        <v>6.0951613297977314</v>
      </c>
      <c r="M39" s="42">
        <f t="shared" si="1"/>
        <v>2.5536307666041108E-4</v>
      </c>
      <c r="N39" s="137"/>
    </row>
    <row r="40" spans="1:14" x14ac:dyDescent="0.2">
      <c r="A40" s="79"/>
      <c r="B40" s="14"/>
      <c r="C40" s="65"/>
      <c r="D40" s="65"/>
      <c r="E40" s="65"/>
      <c r="F40" s="65"/>
      <c r="G40" s="65"/>
      <c r="H40" s="65"/>
      <c r="I40" s="57"/>
      <c r="J40" s="61">
        <v>1100000</v>
      </c>
      <c r="K40" s="13">
        <f t="shared" si="0"/>
        <v>6.0413926851582254</v>
      </c>
      <c r="L40" s="52">
        <f>IF(J40&gt;1,AVERAGE(K37:K40),"")</f>
        <v>6.0951613297977314</v>
      </c>
      <c r="M40" s="42">
        <f t="shared" si="1"/>
        <v>2.891067146369481E-3</v>
      </c>
      <c r="N40" s="140"/>
    </row>
    <row r="41" spans="1:14" x14ac:dyDescent="0.2">
      <c r="A41" s="48" t="s">
        <v>45</v>
      </c>
      <c r="B41" s="12"/>
      <c r="C41" s="63"/>
      <c r="D41" s="63"/>
      <c r="E41" s="63"/>
      <c r="F41" s="63"/>
      <c r="G41" s="63"/>
      <c r="H41" s="63"/>
      <c r="I41" s="54"/>
      <c r="J41" s="59">
        <v>1280000</v>
      </c>
      <c r="K41" s="13">
        <f t="shared" si="0"/>
        <v>6.1072099696478688</v>
      </c>
      <c r="L41" s="41">
        <f>IF(J41&gt;1,AVERAGE(K41:K44),"")</f>
        <v>6.1259686020128745</v>
      </c>
      <c r="M41" s="42">
        <f t="shared" si="1"/>
        <v>3.5188628820544105E-4</v>
      </c>
      <c r="N41" s="137">
        <f>IF(COUNT(M41:M44)&gt;0,COUNT(M41:M44)-1,"")</f>
        <v>3</v>
      </c>
    </row>
    <row r="42" spans="1:14" x14ac:dyDescent="0.2">
      <c r="A42" s="48"/>
      <c r="B42" s="49"/>
      <c r="C42" s="64"/>
      <c r="D42" s="64"/>
      <c r="E42" s="64"/>
      <c r="F42" s="64"/>
      <c r="G42" s="64"/>
      <c r="H42" s="64"/>
      <c r="I42" s="55"/>
      <c r="J42" s="60">
        <v>1420000</v>
      </c>
      <c r="K42" s="13">
        <f t="shared" si="0"/>
        <v>6.1522883443830567</v>
      </c>
      <c r="L42" s="41">
        <f>IF(J42&gt;1,AVERAGE(K41:K44),"")</f>
        <v>6.1259686020128745</v>
      </c>
      <c r="M42" s="42">
        <f t="shared" si="1"/>
        <v>6.9272883843276396E-4</v>
      </c>
      <c r="N42" s="137"/>
    </row>
    <row r="43" spans="1:14" x14ac:dyDescent="0.2">
      <c r="A43" s="40"/>
      <c r="B43" s="49"/>
      <c r="C43" s="64"/>
      <c r="D43" s="64"/>
      <c r="E43" s="64"/>
      <c r="F43" s="64"/>
      <c r="G43" s="64"/>
      <c r="H43" s="64"/>
      <c r="I43" s="55"/>
      <c r="J43" s="60">
        <v>1310000</v>
      </c>
      <c r="K43" s="13">
        <f t="shared" si="0"/>
        <v>6.1172712956557644</v>
      </c>
      <c r="L43" s="41">
        <f>IF(J43&gt;1,AVERAGE(K41:K44),"")</f>
        <v>6.1259686020128745</v>
      </c>
      <c r="M43" s="42">
        <f t="shared" si="1"/>
        <v>7.5643137869427403E-5</v>
      </c>
      <c r="N43" s="137"/>
    </row>
    <row r="44" spans="1:14" x14ac:dyDescent="0.2">
      <c r="A44" s="72"/>
      <c r="B44" s="73"/>
      <c r="C44" s="74"/>
      <c r="D44" s="74"/>
      <c r="E44" s="74"/>
      <c r="F44" s="74"/>
      <c r="G44" s="74"/>
      <c r="H44" s="74"/>
      <c r="I44" s="82"/>
      <c r="J44" s="75">
        <v>1340000</v>
      </c>
      <c r="K44" s="13">
        <f t="shared" si="0"/>
        <v>6.1271047983648073</v>
      </c>
      <c r="L44" s="77">
        <f>IF(J44&gt;1,AVERAGE(K41:K44),"")</f>
        <v>6.1259686020128745</v>
      </c>
      <c r="M44" s="42">
        <f t="shared" si="1"/>
        <v>1.2909421501452643E-6</v>
      </c>
      <c r="N44" s="138"/>
    </row>
    <row r="45" spans="1:14" x14ac:dyDescent="0.2">
      <c r="A45" s="78"/>
      <c r="B45" s="16"/>
      <c r="C45" s="66"/>
      <c r="D45" s="66"/>
      <c r="E45" s="66"/>
      <c r="F45" s="66"/>
      <c r="G45" s="66"/>
      <c r="H45" s="66"/>
      <c r="I45" s="56"/>
      <c r="J45" s="62"/>
      <c r="K45" s="13" t="str">
        <f t="shared" si="0"/>
        <v/>
      </c>
      <c r="L45" s="45" t="str">
        <f>IF(J45&gt;1,AVERAGE(K45:K48),"")</f>
        <v/>
      </c>
      <c r="M45" s="42" t="str">
        <f t="shared" si="1"/>
        <v/>
      </c>
      <c r="N45" s="139" t="str">
        <f>IF(COUNT(M45:M48)&gt;0,COUNT(M45:M48)-1,"")</f>
        <v/>
      </c>
    </row>
    <row r="46" spans="1:14" x14ac:dyDescent="0.2">
      <c r="A46" s="91"/>
      <c r="B46" s="49"/>
      <c r="C46" s="64"/>
      <c r="D46" s="64"/>
      <c r="E46" s="64"/>
      <c r="F46" s="64"/>
      <c r="G46" s="64"/>
      <c r="H46" s="64"/>
      <c r="I46" s="55"/>
      <c r="J46" s="60"/>
      <c r="K46" s="13" t="str">
        <f t="shared" si="0"/>
        <v/>
      </c>
      <c r="L46" s="41" t="str">
        <f>IF(J46&gt;1,AVERAGE(K45:K48),"")</f>
        <v/>
      </c>
      <c r="M46" s="42" t="str">
        <f t="shared" si="1"/>
        <v/>
      </c>
      <c r="N46" s="137"/>
    </row>
    <row r="47" spans="1:14" x14ac:dyDescent="0.2">
      <c r="A47" s="50"/>
      <c r="B47" s="49"/>
      <c r="C47" s="64"/>
      <c r="D47" s="64"/>
      <c r="E47" s="64"/>
      <c r="F47" s="64"/>
      <c r="G47" s="64"/>
      <c r="H47" s="64"/>
      <c r="I47" s="55"/>
      <c r="J47" s="60"/>
      <c r="K47" s="13" t="str">
        <f t="shared" si="0"/>
        <v/>
      </c>
      <c r="L47" s="41" t="str">
        <f>IF(J47&gt;1,AVERAGE(K45:K48),"")</f>
        <v/>
      </c>
      <c r="M47" s="42" t="str">
        <f t="shared" si="1"/>
        <v/>
      </c>
      <c r="N47" s="137"/>
    </row>
    <row r="48" spans="1:14" x14ac:dyDescent="0.2">
      <c r="A48" s="79"/>
      <c r="B48" s="14"/>
      <c r="C48" s="65"/>
      <c r="D48" s="65"/>
      <c r="E48" s="65"/>
      <c r="F48" s="65"/>
      <c r="G48" s="65"/>
      <c r="H48" s="65"/>
      <c r="I48" s="57"/>
      <c r="J48" s="61"/>
      <c r="K48" s="13" t="str">
        <f t="shared" si="0"/>
        <v/>
      </c>
      <c r="L48" s="52" t="str">
        <f>IF(J48&gt;1,AVERAGE(K45:K48),"")</f>
        <v/>
      </c>
      <c r="M48" s="42" t="str">
        <f t="shared" si="1"/>
        <v/>
      </c>
      <c r="N48" s="140"/>
    </row>
    <row r="49" spans="1:14" x14ac:dyDescent="0.2">
      <c r="A49" s="48"/>
      <c r="B49" s="12"/>
      <c r="C49" s="63"/>
      <c r="D49" s="63"/>
      <c r="E49" s="63"/>
      <c r="F49" s="63"/>
      <c r="G49" s="63"/>
      <c r="H49" s="63"/>
      <c r="I49" s="54"/>
      <c r="J49" s="59"/>
      <c r="K49" s="13" t="str">
        <f t="shared" si="0"/>
        <v/>
      </c>
      <c r="L49" s="41" t="str">
        <f>IF(J49&gt;1,AVERAGE(K49:K52),"")</f>
        <v/>
      </c>
      <c r="M49" s="42" t="str">
        <f t="shared" si="1"/>
        <v/>
      </c>
      <c r="N49" s="137" t="str">
        <f>IF(COUNT(M49:M52)&gt;0,COUNT(M49:M52)-1,"")</f>
        <v/>
      </c>
    </row>
    <row r="50" spans="1:14" x14ac:dyDescent="0.2">
      <c r="A50" s="91"/>
      <c r="B50" s="49"/>
      <c r="C50" s="64"/>
      <c r="D50" s="64"/>
      <c r="E50" s="64"/>
      <c r="F50" s="64"/>
      <c r="G50" s="64"/>
      <c r="H50" s="64"/>
      <c r="I50" s="55"/>
      <c r="J50" s="60"/>
      <c r="K50" s="13" t="str">
        <f t="shared" si="0"/>
        <v/>
      </c>
      <c r="L50" s="41" t="str">
        <f>IF(J50&gt;1,AVERAGE(K49:K52),"")</f>
        <v/>
      </c>
      <c r="M50" s="42" t="str">
        <f t="shared" si="1"/>
        <v/>
      </c>
      <c r="N50" s="137"/>
    </row>
    <row r="51" spans="1:14" x14ac:dyDescent="0.2">
      <c r="A51" s="50"/>
      <c r="B51" s="49"/>
      <c r="C51" s="64"/>
      <c r="D51" s="64"/>
      <c r="E51" s="64"/>
      <c r="F51" s="64"/>
      <c r="G51" s="64"/>
      <c r="H51" s="64"/>
      <c r="I51" s="55"/>
      <c r="J51" s="60"/>
      <c r="K51" s="13" t="str">
        <f t="shared" si="0"/>
        <v/>
      </c>
      <c r="L51" s="41" t="str">
        <f>IF(J51&gt;1,AVERAGE(K49:K52),"")</f>
        <v/>
      </c>
      <c r="M51" s="42" t="str">
        <f t="shared" si="1"/>
        <v/>
      </c>
      <c r="N51" s="137"/>
    </row>
    <row r="52" spans="1:14" x14ac:dyDescent="0.2">
      <c r="A52" s="72"/>
      <c r="B52" s="73"/>
      <c r="C52" s="74"/>
      <c r="D52" s="74"/>
      <c r="E52" s="74"/>
      <c r="F52" s="74"/>
      <c r="G52" s="74"/>
      <c r="H52" s="74"/>
      <c r="I52" s="82"/>
      <c r="J52" s="75"/>
      <c r="K52" s="13" t="str">
        <f t="shared" si="0"/>
        <v/>
      </c>
      <c r="L52" s="77" t="str">
        <f>IF(J52&gt;1,AVERAGE(K49:K52),"")</f>
        <v/>
      </c>
      <c r="M52" s="42" t="str">
        <f t="shared" si="1"/>
        <v/>
      </c>
      <c r="N52" s="138"/>
    </row>
    <row r="53" spans="1:14" x14ac:dyDescent="0.2">
      <c r="A53" s="78"/>
      <c r="B53" s="16"/>
      <c r="C53" s="66"/>
      <c r="D53" s="66"/>
      <c r="E53" s="66"/>
      <c r="F53" s="66"/>
      <c r="G53" s="66"/>
      <c r="H53" s="66"/>
      <c r="I53" s="56"/>
      <c r="J53" s="62"/>
      <c r="K53" s="13" t="str">
        <f t="shared" si="0"/>
        <v/>
      </c>
      <c r="L53" s="45" t="str">
        <f>IF(J53&gt;1,AVERAGE(K53:K56),"")</f>
        <v/>
      </c>
      <c r="M53" s="42" t="str">
        <f t="shared" si="1"/>
        <v/>
      </c>
      <c r="N53" s="139" t="str">
        <f>IF(COUNT(M53:M56)&gt;0,COUNT(M53:M56)-1,"")</f>
        <v/>
      </c>
    </row>
    <row r="54" spans="1:14" x14ac:dyDescent="0.2">
      <c r="A54" s="91"/>
      <c r="B54" s="49"/>
      <c r="C54" s="64"/>
      <c r="D54" s="64"/>
      <c r="E54" s="64"/>
      <c r="F54" s="64"/>
      <c r="G54" s="64"/>
      <c r="H54" s="64"/>
      <c r="I54" s="55"/>
      <c r="J54" s="60"/>
      <c r="K54" s="13" t="str">
        <f t="shared" si="0"/>
        <v/>
      </c>
      <c r="L54" s="41" t="str">
        <f>IF(J54&gt;1,AVERAGE(K53:K56),"")</f>
        <v/>
      </c>
      <c r="M54" s="42" t="str">
        <f t="shared" si="1"/>
        <v/>
      </c>
      <c r="N54" s="137"/>
    </row>
    <row r="55" spans="1:14" x14ac:dyDescent="0.2">
      <c r="A55" s="50"/>
      <c r="B55" s="49"/>
      <c r="C55" s="64"/>
      <c r="D55" s="64"/>
      <c r="E55" s="64"/>
      <c r="F55" s="64"/>
      <c r="G55" s="64"/>
      <c r="H55" s="64"/>
      <c r="I55" s="55"/>
      <c r="J55" s="60"/>
      <c r="K55" s="13" t="str">
        <f t="shared" si="0"/>
        <v/>
      </c>
      <c r="L55" s="41" t="str">
        <f>IF(J55&gt;1,AVERAGE(K53:K56),"")</f>
        <v/>
      </c>
      <c r="M55" s="42" t="str">
        <f t="shared" si="1"/>
        <v/>
      </c>
      <c r="N55" s="137"/>
    </row>
    <row r="56" spans="1:14" x14ac:dyDescent="0.2">
      <c r="A56" s="79"/>
      <c r="B56" s="14"/>
      <c r="C56" s="65"/>
      <c r="D56" s="65"/>
      <c r="E56" s="65"/>
      <c r="F56" s="65"/>
      <c r="G56" s="65"/>
      <c r="H56" s="65"/>
      <c r="I56" s="57"/>
      <c r="J56" s="61"/>
      <c r="K56" s="13" t="str">
        <f t="shared" si="0"/>
        <v/>
      </c>
      <c r="L56" s="52" t="str">
        <f>IF(J56&gt;1,AVERAGE(K53:K56),"")</f>
        <v/>
      </c>
      <c r="M56" s="42" t="str">
        <f t="shared" si="1"/>
        <v/>
      </c>
      <c r="N56" s="140"/>
    </row>
    <row r="57" spans="1:14" x14ac:dyDescent="0.2">
      <c r="A57" s="48"/>
      <c r="B57" s="12"/>
      <c r="C57" s="63"/>
      <c r="D57" s="63"/>
      <c r="E57" s="63"/>
      <c r="F57" s="63"/>
      <c r="G57" s="63"/>
      <c r="H57" s="63"/>
      <c r="I57" s="54"/>
      <c r="J57" s="59"/>
      <c r="K57" s="13" t="str">
        <f t="shared" si="0"/>
        <v/>
      </c>
      <c r="L57" s="41" t="str">
        <f>IF(J57&gt;1,AVERAGE(K57:K60),"")</f>
        <v/>
      </c>
      <c r="M57" s="42" t="str">
        <f t="shared" si="1"/>
        <v/>
      </c>
      <c r="N57" s="137" t="str">
        <f>IF(COUNT(M57:M60)&gt;0,COUNT(M57:M60)-1,"")</f>
        <v/>
      </c>
    </row>
    <row r="58" spans="1:14" x14ac:dyDescent="0.2">
      <c r="A58" s="91"/>
      <c r="B58" s="49"/>
      <c r="C58" s="64"/>
      <c r="D58" s="64"/>
      <c r="E58" s="64"/>
      <c r="F58" s="64"/>
      <c r="G58" s="64"/>
      <c r="H58" s="64"/>
      <c r="I58" s="55"/>
      <c r="J58" s="60"/>
      <c r="K58" s="13" t="str">
        <f t="shared" si="0"/>
        <v/>
      </c>
      <c r="L58" s="41" t="str">
        <f>IF(J58&gt;1,AVERAGE(K57:K60),"")</f>
        <v/>
      </c>
      <c r="M58" s="42" t="str">
        <f t="shared" si="1"/>
        <v/>
      </c>
      <c r="N58" s="137"/>
    </row>
    <row r="59" spans="1:14" x14ac:dyDescent="0.2">
      <c r="A59" s="50"/>
      <c r="B59" s="49"/>
      <c r="C59" s="64"/>
      <c r="D59" s="64"/>
      <c r="E59" s="64"/>
      <c r="F59" s="64"/>
      <c r="G59" s="64"/>
      <c r="H59" s="64"/>
      <c r="I59" s="55"/>
      <c r="J59" s="60"/>
      <c r="K59" s="13" t="str">
        <f t="shared" si="0"/>
        <v/>
      </c>
      <c r="L59" s="41" t="str">
        <f>IF(J59&gt;1,AVERAGE(K57:K60),"")</f>
        <v/>
      </c>
      <c r="M59" s="42" t="str">
        <f t="shared" si="1"/>
        <v/>
      </c>
      <c r="N59" s="137"/>
    </row>
    <row r="60" spans="1:14" ht="13.5" thickBot="1" x14ac:dyDescent="0.25">
      <c r="A60" s="44"/>
      <c r="B60" s="18"/>
      <c r="C60" s="67"/>
      <c r="D60" s="67"/>
      <c r="E60" s="67"/>
      <c r="F60" s="67"/>
      <c r="G60" s="67"/>
      <c r="H60" s="67"/>
      <c r="I60" s="58"/>
      <c r="J60" s="61"/>
      <c r="K60" s="13" t="str">
        <f t="shared" si="0"/>
        <v/>
      </c>
      <c r="L60" s="52" t="str">
        <f>IF(J60&gt;1,AVERAGE(K57:K60),"")</f>
        <v/>
      </c>
      <c r="M60" s="42" t="str">
        <f t="shared" si="1"/>
        <v/>
      </c>
      <c r="N60" s="140"/>
    </row>
    <row r="61" spans="1:14" ht="13.5" thickBot="1" x14ac:dyDescent="0.25">
      <c r="L61" s="4" t="s">
        <v>94</v>
      </c>
      <c r="M61" s="19">
        <f>SUM(M9:M60)</f>
        <v>2.6029805110819742E-2</v>
      </c>
      <c r="N61" s="53">
        <f>SUM(N9:N60)</f>
        <v>27</v>
      </c>
    </row>
    <row r="62" spans="1:14" ht="13.5" thickBot="1" x14ac:dyDescent="0.25">
      <c r="A62" s="20" t="s">
        <v>88</v>
      </c>
      <c r="I62" s="21"/>
      <c r="J62" s="22"/>
      <c r="K62" s="23"/>
      <c r="L62" s="4" t="s">
        <v>95</v>
      </c>
      <c r="M62" s="24">
        <f>2*M61</f>
        <v>5.2059610221639484E-2</v>
      </c>
    </row>
    <row r="63" spans="1:14" ht="13.5" thickBot="1" x14ac:dyDescent="0.25">
      <c r="A63" s="148"/>
      <c r="B63" s="148"/>
      <c r="C63" s="148"/>
      <c r="D63" s="148"/>
      <c r="E63" s="148"/>
      <c r="F63" s="148"/>
      <c r="G63" s="148"/>
      <c r="H63" s="148"/>
      <c r="I63" s="25"/>
      <c r="J63" s="22"/>
      <c r="K63" s="26"/>
    </row>
    <row r="64" spans="1:14" ht="14.25" x14ac:dyDescent="0.25">
      <c r="A64" s="148"/>
      <c r="B64" s="148"/>
      <c r="C64" s="148"/>
      <c r="D64" s="148"/>
      <c r="E64" s="148"/>
      <c r="F64" s="148"/>
      <c r="G64" s="148"/>
      <c r="H64" s="148"/>
      <c r="I64" s="25"/>
      <c r="J64" s="27"/>
      <c r="K64" s="27"/>
      <c r="M64" s="28" t="s">
        <v>109</v>
      </c>
    </row>
    <row r="65" spans="1:13" ht="13.5" thickBot="1" x14ac:dyDescent="0.25">
      <c r="A65" s="148"/>
      <c r="B65" s="148"/>
      <c r="C65" s="148"/>
      <c r="D65" s="148"/>
      <c r="E65" s="148"/>
      <c r="F65" s="148"/>
      <c r="G65" s="148"/>
      <c r="H65" s="148"/>
      <c r="M65" s="29">
        <f>(M62/N61)^0.5</f>
        <v>4.3910519376483964E-2</v>
      </c>
    </row>
    <row r="66" spans="1:13" x14ac:dyDescent="0.2">
      <c r="A66" s="148"/>
      <c r="B66" s="148"/>
      <c r="C66" s="148"/>
      <c r="D66" s="148"/>
      <c r="E66" s="148"/>
      <c r="F66" s="148"/>
      <c r="G66" s="148"/>
      <c r="H66" s="148"/>
      <c r="J66" s="3"/>
      <c r="K66" s="30"/>
    </row>
    <row r="67" spans="1:13" x14ac:dyDescent="0.2">
      <c r="A67" s="148"/>
      <c r="B67" s="148"/>
      <c r="C67" s="148"/>
      <c r="D67" s="148"/>
      <c r="E67" s="148"/>
      <c r="F67" s="148"/>
      <c r="G67" s="148"/>
      <c r="H67" s="148"/>
      <c r="J67" s="31"/>
      <c r="K67" s="68" t="s">
        <v>25</v>
      </c>
      <c r="L67" s="69">
        <f>MIN(L9:L60)</f>
        <v>6.0951613297977314</v>
      </c>
    </row>
    <row r="68" spans="1:13" x14ac:dyDescent="0.2">
      <c r="A68" s="148"/>
      <c r="B68" s="148"/>
      <c r="C68" s="148"/>
      <c r="D68" s="148"/>
      <c r="E68" s="148"/>
      <c r="F68" s="148"/>
      <c r="G68" s="148"/>
      <c r="H68" s="148"/>
      <c r="K68" s="70" t="s">
        <v>26</v>
      </c>
      <c r="L68" s="71">
        <f>MAX(L9:L60)</f>
        <v>6.29564671877759</v>
      </c>
    </row>
    <row r="69" spans="1:13" x14ac:dyDescent="0.2">
      <c r="A69" s="148"/>
      <c r="B69" s="148"/>
      <c r="C69" s="148"/>
      <c r="D69" s="148"/>
      <c r="E69" s="148"/>
      <c r="F69" s="148"/>
      <c r="G69" s="148"/>
      <c r="H69" s="148"/>
    </row>
    <row r="73" spans="1:13" x14ac:dyDescent="0.2">
      <c r="A73" s="4"/>
    </row>
    <row r="74" spans="1:13" x14ac:dyDescent="0.2">
      <c r="A74" s="32"/>
      <c r="B74" s="32"/>
    </row>
    <row r="75" spans="1:13" x14ac:dyDescent="0.2">
      <c r="B75" s="4"/>
    </row>
    <row r="76" spans="1:13" x14ac:dyDescent="0.2">
      <c r="B76" s="4"/>
    </row>
  </sheetData>
  <sheetProtection selectLockedCells="1"/>
  <mergeCells count="19">
    <mergeCell ref="N33:N36"/>
    <mergeCell ref="B3:D3"/>
    <mergeCell ref="B4:D4"/>
    <mergeCell ref="F4:I4"/>
    <mergeCell ref="B5:D5"/>
    <mergeCell ref="B6:D6"/>
    <mergeCell ref="N9:N12"/>
    <mergeCell ref="N13:N16"/>
    <mergeCell ref="N17:N20"/>
    <mergeCell ref="N21:N24"/>
    <mergeCell ref="N25:N28"/>
    <mergeCell ref="N29:N32"/>
    <mergeCell ref="A63:H69"/>
    <mergeCell ref="N37:N40"/>
    <mergeCell ref="N41:N44"/>
    <mergeCell ref="N45:N48"/>
    <mergeCell ref="N49:N52"/>
    <mergeCell ref="N53:N56"/>
    <mergeCell ref="N57:N60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6"/>
  <sheetViews>
    <sheetView zoomScale="70" zoomScaleNormal="70" zoomScaleSheetLayoutView="50" workbookViewId="0">
      <selection activeCell="M8" sqref="M8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5.85546875" style="2" customWidth="1"/>
    <col min="13" max="13" width="27.140625" style="2" customWidth="1"/>
    <col min="14" max="14" width="23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120</v>
      </c>
      <c r="C3" s="142"/>
      <c r="D3" s="143"/>
      <c r="F3" s="4"/>
    </row>
    <row r="4" spans="1:14" x14ac:dyDescent="0.2">
      <c r="A4" s="3" t="s">
        <v>98</v>
      </c>
      <c r="B4" s="141" t="s">
        <v>30</v>
      </c>
      <c r="C4" s="142"/>
      <c r="D4" s="143"/>
      <c r="F4" s="144" t="s">
        <v>49</v>
      </c>
      <c r="G4" s="145"/>
      <c r="H4" s="145"/>
      <c r="I4" s="146"/>
    </row>
    <row r="5" spans="1:14" x14ac:dyDescent="0.2">
      <c r="A5" s="5"/>
      <c r="B5" s="141" t="s">
        <v>56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46" t="s">
        <v>10</v>
      </c>
      <c r="B9" s="12"/>
      <c r="C9" s="63"/>
      <c r="D9" s="63"/>
      <c r="E9" s="63"/>
      <c r="F9" s="63"/>
      <c r="G9" s="63"/>
      <c r="H9" s="63"/>
      <c r="I9" s="54"/>
      <c r="J9" s="59">
        <v>30200000</v>
      </c>
      <c r="K9" s="13">
        <f>IF(J9&gt;1,LOG10(J9),"")</f>
        <v>7.480006942957151</v>
      </c>
      <c r="L9" s="41">
        <f>IF(J9&gt;1,AVERAGE(K9:K12),"")</f>
        <v>7.4454900771735479</v>
      </c>
      <c r="M9" s="42">
        <f>IF(J9&gt;1,(K9-L9)^2,"")</f>
        <v>1.1914140235232652E-3</v>
      </c>
      <c r="N9" s="137">
        <f>IF(COUNT(M9:M12)&gt;0,COUNT(M9:M12)-1,"")</f>
        <v>3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26600000</v>
      </c>
      <c r="K10" s="13">
        <f t="shared" ref="K10:K60" si="0">IF(J10&gt;1,LOG10(J10),"")</f>
        <v>7.424881636631067</v>
      </c>
      <c r="L10" s="41">
        <f>IF(J10&gt;1,AVERAGE(K9:K12),"")</f>
        <v>7.4454900771735479</v>
      </c>
      <c r="M10" s="42">
        <f t="shared" ref="M10:M60" si="1">IF(J10&gt;1,(K10-L10)^2,"")</f>
        <v>4.2470782159297044E-4</v>
      </c>
      <c r="N10" s="137"/>
    </row>
    <row r="11" spans="1:14" x14ac:dyDescent="0.2">
      <c r="A11" s="48"/>
      <c r="B11" s="49"/>
      <c r="C11" s="64"/>
      <c r="D11" s="64"/>
      <c r="E11" s="64"/>
      <c r="F11" s="64"/>
      <c r="G11" s="64"/>
      <c r="H11" s="64"/>
      <c r="I11" s="55"/>
      <c r="J11" s="60">
        <v>27600000</v>
      </c>
      <c r="K11" s="13">
        <f t="shared" si="0"/>
        <v>7.4409090820652173</v>
      </c>
      <c r="L11" s="41">
        <f>IF(J11&gt;1,AVERAGE(K9:K12),"")</f>
        <v>7.4454900771735479</v>
      </c>
      <c r="M11" s="42">
        <f t="shared" si="1"/>
        <v>2.0985516182549384E-5</v>
      </c>
      <c r="N11" s="137"/>
    </row>
    <row r="12" spans="1:14" x14ac:dyDescent="0.2">
      <c r="A12" s="72"/>
      <c r="B12" s="73"/>
      <c r="C12" s="74"/>
      <c r="D12" s="74"/>
      <c r="E12" s="74"/>
      <c r="F12" s="74"/>
      <c r="G12" s="74"/>
      <c r="H12" s="74"/>
      <c r="I12" s="55"/>
      <c r="J12" s="75">
        <v>27300000</v>
      </c>
      <c r="K12" s="13">
        <f t="shared" si="0"/>
        <v>7.4361626470407565</v>
      </c>
      <c r="L12" s="77">
        <f>IF(J12&gt;1,AVERAGE(K9:K12),"")</f>
        <v>7.4454900771735479</v>
      </c>
      <c r="M12" s="42">
        <f t="shared" si="1"/>
        <v>8.7000952882106296E-5</v>
      </c>
      <c r="N12" s="138"/>
    </row>
    <row r="13" spans="1:14" x14ac:dyDescent="0.2">
      <c r="A13" s="78" t="s">
        <v>40</v>
      </c>
      <c r="B13" s="16"/>
      <c r="C13" s="66"/>
      <c r="D13" s="66"/>
      <c r="E13" s="66"/>
      <c r="F13" s="66"/>
      <c r="G13" s="66"/>
      <c r="H13" s="66"/>
      <c r="I13" s="56"/>
      <c r="J13" s="62">
        <v>30500000</v>
      </c>
      <c r="K13" s="13">
        <f t="shared" si="0"/>
        <v>7.4842998393467859</v>
      </c>
      <c r="L13" s="45">
        <f>IF(J13&gt;1,AVERAGE(K13:K16),"")</f>
        <v>7.4361592192555444</v>
      </c>
      <c r="M13" s="42">
        <f t="shared" si="1"/>
        <v>2.3175193027692486E-3</v>
      </c>
      <c r="N13" s="139">
        <f>IF(COUNT(M13:M16)&gt;0,COUNT(M13:M16)-1,"")</f>
        <v>3</v>
      </c>
    </row>
    <row r="14" spans="1:14" x14ac:dyDescent="0.2">
      <c r="A14" s="48"/>
      <c r="B14" s="49"/>
      <c r="C14" s="63"/>
      <c r="D14" s="63"/>
      <c r="E14" s="63"/>
      <c r="F14" s="63"/>
      <c r="G14" s="63"/>
      <c r="H14" s="63"/>
      <c r="I14" s="55"/>
      <c r="J14" s="60">
        <v>26800000</v>
      </c>
      <c r="K14" s="13">
        <f t="shared" si="0"/>
        <v>7.4281347940287885</v>
      </c>
      <c r="L14" s="41">
        <f>IF(J14&gt;1,AVERAGE(K13:K16),"")</f>
        <v>7.4361592192555444</v>
      </c>
      <c r="M14" s="42">
        <f t="shared" si="1"/>
        <v>6.4391400219795483E-5</v>
      </c>
      <c r="N14" s="137"/>
    </row>
    <row r="15" spans="1:14" x14ac:dyDescent="0.2">
      <c r="A15" s="40"/>
      <c r="B15" s="49"/>
      <c r="C15" s="63"/>
      <c r="D15" s="63"/>
      <c r="E15" s="63"/>
      <c r="F15" s="63"/>
      <c r="G15" s="63"/>
      <c r="H15" s="63"/>
      <c r="I15" s="55"/>
      <c r="J15" s="60">
        <v>24800000</v>
      </c>
      <c r="K15" s="13">
        <f t="shared" si="0"/>
        <v>7.394451680826216</v>
      </c>
      <c r="L15" s="41">
        <f>IF(J15&gt;1,AVERAGE(K13:K16),"")</f>
        <v>7.4361592192555444</v>
      </c>
      <c r="M15" s="42">
        <f t="shared" si="1"/>
        <v>1.7395187618339048E-3</v>
      </c>
      <c r="N15" s="137"/>
    </row>
    <row r="16" spans="1:14" x14ac:dyDescent="0.2">
      <c r="A16" s="79"/>
      <c r="B16" s="14"/>
      <c r="C16" s="80"/>
      <c r="D16" s="80"/>
      <c r="E16" s="80"/>
      <c r="F16" s="80"/>
      <c r="G16" s="80"/>
      <c r="H16" s="80"/>
      <c r="I16" s="57"/>
      <c r="J16" s="61">
        <v>27400000</v>
      </c>
      <c r="K16" s="13">
        <f t="shared" si="0"/>
        <v>7.4377505628203879</v>
      </c>
      <c r="L16" s="81">
        <f>IF(J16&gt;1,AVERAGE(K13:K16),"")</f>
        <v>7.4361592192555444</v>
      </c>
      <c r="M16" s="42">
        <f t="shared" si="1"/>
        <v>2.532374341369085E-6</v>
      </c>
      <c r="N16" s="140"/>
    </row>
    <row r="17" spans="1:14" x14ac:dyDescent="0.2">
      <c r="A17" s="48" t="s">
        <v>18</v>
      </c>
      <c r="B17" s="12"/>
      <c r="C17" s="63"/>
      <c r="D17" s="63"/>
      <c r="E17" s="63"/>
      <c r="F17" s="63"/>
      <c r="G17" s="63"/>
      <c r="H17" s="63"/>
      <c r="I17" s="54"/>
      <c r="J17" s="59">
        <v>24600000</v>
      </c>
      <c r="K17" s="13">
        <f t="shared" si="0"/>
        <v>7.3909351071033793</v>
      </c>
      <c r="L17" s="41">
        <f>IF(J17&gt;1,AVERAGE(K17:K20),"")</f>
        <v>7.4084902116171936</v>
      </c>
      <c r="M17" s="42">
        <f t="shared" si="1"/>
        <v>3.0818169449094168E-4</v>
      </c>
      <c r="N17" s="137">
        <f>IF(COUNT(M17:M20)&gt;0,COUNT(M17:M20)-1,"")</f>
        <v>3</v>
      </c>
    </row>
    <row r="18" spans="1:14" x14ac:dyDescent="0.2">
      <c r="A18" s="48"/>
      <c r="B18" s="49"/>
      <c r="C18" s="64"/>
      <c r="D18" s="64"/>
      <c r="E18" s="64"/>
      <c r="F18" s="64"/>
      <c r="G18" s="64"/>
      <c r="H18" s="64"/>
      <c r="I18" s="55"/>
      <c r="J18" s="60">
        <v>25300000</v>
      </c>
      <c r="K18" s="13">
        <f t="shared" si="0"/>
        <v>7.4031205211758175</v>
      </c>
      <c r="L18" s="41">
        <f>IF(J18&gt;1,AVERAGE(K17:K20),"")</f>
        <v>7.4084902116171936</v>
      </c>
      <c r="M18" s="42">
        <f t="shared" si="1"/>
        <v>2.8833575436205098E-5</v>
      </c>
      <c r="N18" s="137"/>
    </row>
    <row r="19" spans="1:14" x14ac:dyDescent="0.2">
      <c r="A19" s="40"/>
      <c r="B19" s="49"/>
      <c r="C19" s="64"/>
      <c r="D19" s="64"/>
      <c r="E19" s="64"/>
      <c r="F19" s="64"/>
      <c r="G19" s="64"/>
      <c r="H19" s="64"/>
      <c r="I19" s="55"/>
      <c r="J19" s="60">
        <v>26200000</v>
      </c>
      <c r="K19" s="13">
        <f t="shared" si="0"/>
        <v>7.4183012913197457</v>
      </c>
      <c r="L19" s="41">
        <f>IF(J19&gt;1,AVERAGE(K17:K20),"")</f>
        <v>7.4084902116171936</v>
      </c>
      <c r="M19" s="42">
        <f t="shared" si="1"/>
        <v>9.625728492983035E-5</v>
      </c>
      <c r="N19" s="137"/>
    </row>
    <row r="20" spans="1:14" x14ac:dyDescent="0.2">
      <c r="A20" s="72"/>
      <c r="B20" s="73"/>
      <c r="C20" s="74"/>
      <c r="D20" s="74"/>
      <c r="E20" s="74"/>
      <c r="F20" s="74"/>
      <c r="G20" s="74"/>
      <c r="H20" s="74"/>
      <c r="I20" s="82"/>
      <c r="J20" s="75">
        <v>26400000</v>
      </c>
      <c r="K20" s="13">
        <f t="shared" si="0"/>
        <v>7.4216039268698308</v>
      </c>
      <c r="L20" s="77">
        <f>IF(J20&gt;1,AVERAGE(K17:K20),"")</f>
        <v>7.4084902116171936</v>
      </c>
      <c r="M20" s="42">
        <f t="shared" si="1"/>
        <v>1.7196952772725139E-4</v>
      </c>
      <c r="N20" s="138"/>
    </row>
    <row r="21" spans="1:14" x14ac:dyDescent="0.2">
      <c r="A21" s="78" t="s">
        <v>41</v>
      </c>
      <c r="B21" s="16"/>
      <c r="C21" s="66"/>
      <c r="D21" s="66"/>
      <c r="E21" s="66"/>
      <c r="F21" s="66"/>
      <c r="G21" s="66"/>
      <c r="H21" s="66"/>
      <c r="I21" s="56"/>
      <c r="J21" s="62">
        <v>24400000</v>
      </c>
      <c r="K21" s="13">
        <f t="shared" si="0"/>
        <v>7.3873898263387296</v>
      </c>
      <c r="L21" s="45">
        <f>IF(J21&gt;1,AVERAGE(K21:K24),"")</f>
        <v>7.3649885425518598</v>
      </c>
      <c r="M21" s="42">
        <f t="shared" si="1"/>
        <v>5.0181751529988013E-4</v>
      </c>
      <c r="N21" s="139">
        <f>IF(COUNT(M21:M24)&gt;0,COUNT(M21:M24)-1,"")</f>
        <v>3</v>
      </c>
    </row>
    <row r="22" spans="1:14" x14ac:dyDescent="0.2">
      <c r="A22" s="48"/>
      <c r="B22" s="49"/>
      <c r="C22" s="64"/>
      <c r="D22" s="64"/>
      <c r="E22" s="64"/>
      <c r="F22" s="64"/>
      <c r="G22" s="64"/>
      <c r="H22" s="64"/>
      <c r="I22" s="55"/>
      <c r="J22" s="60">
        <v>21900000</v>
      </c>
      <c r="K22" s="13">
        <f t="shared" si="0"/>
        <v>7.3404441148401185</v>
      </c>
      <c r="L22" s="41">
        <f>IF(J22&gt;1,AVERAGE(K21:K24),"")</f>
        <v>7.3649885425518598</v>
      </c>
      <c r="M22" s="42">
        <f t="shared" si="1"/>
        <v>6.0242893169689218E-4</v>
      </c>
      <c r="N22" s="137"/>
    </row>
    <row r="23" spans="1:14" x14ac:dyDescent="0.2">
      <c r="A23" s="40"/>
      <c r="B23" s="49"/>
      <c r="C23" s="64"/>
      <c r="D23" s="64"/>
      <c r="E23" s="64"/>
      <c r="F23" s="64"/>
      <c r="G23" s="64"/>
      <c r="H23" s="64"/>
      <c r="I23" s="55"/>
      <c r="J23" s="60">
        <v>24200000</v>
      </c>
      <c r="K23" s="13">
        <f t="shared" si="0"/>
        <v>7.3838153659804311</v>
      </c>
      <c r="L23" s="41">
        <f>IF(J23&gt;1,AVERAGE(K21:K24),"")</f>
        <v>7.3649885425518598</v>
      </c>
      <c r="M23" s="42">
        <f t="shared" si="1"/>
        <v>3.5444928041060262E-4</v>
      </c>
      <c r="N23" s="137"/>
    </row>
    <row r="24" spans="1:14" x14ac:dyDescent="0.2">
      <c r="A24" s="79"/>
      <c r="B24" s="14"/>
      <c r="C24" s="65"/>
      <c r="D24" s="65"/>
      <c r="E24" s="65"/>
      <c r="F24" s="65"/>
      <c r="G24" s="65"/>
      <c r="H24" s="65"/>
      <c r="I24" s="57"/>
      <c r="J24" s="61">
        <v>22300000</v>
      </c>
      <c r="K24" s="13">
        <f t="shared" si="0"/>
        <v>7.3483048630481607</v>
      </c>
      <c r="L24" s="52">
        <f>IF(J24&gt;1,AVERAGE(K21:K24),"")</f>
        <v>7.3649885425518598</v>
      </c>
      <c r="M24" s="42">
        <f t="shared" si="1"/>
        <v>2.7834516178214908E-4</v>
      </c>
      <c r="N24" s="140"/>
    </row>
    <row r="25" spans="1:14" x14ac:dyDescent="0.2">
      <c r="A25" s="48" t="s">
        <v>19</v>
      </c>
      <c r="B25" s="12"/>
      <c r="C25" s="63"/>
      <c r="D25" s="63"/>
      <c r="E25" s="63"/>
      <c r="F25" s="63"/>
      <c r="G25" s="63"/>
      <c r="H25" s="63"/>
      <c r="I25" s="54"/>
      <c r="J25" s="59">
        <v>35000000</v>
      </c>
      <c r="K25" s="13">
        <f t="shared" si="0"/>
        <v>7.5440680443502757</v>
      </c>
      <c r="L25" s="41">
        <f>IF(J25&gt;1,AVERAGE(K25:K28),"")</f>
        <v>7.5826734289454061</v>
      </c>
      <c r="M25" s="42">
        <f t="shared" si="1"/>
        <v>1.4903757197379324E-3</v>
      </c>
      <c r="N25" s="137">
        <f>IF(COUNT(M25:M28)&gt;0,COUNT(M25:M28)-1,"")</f>
        <v>3</v>
      </c>
    </row>
    <row r="26" spans="1:14" x14ac:dyDescent="0.2">
      <c r="A26" s="48"/>
      <c r="B26" s="49"/>
      <c r="C26" s="64"/>
      <c r="D26" s="64"/>
      <c r="E26" s="64"/>
      <c r="F26" s="64"/>
      <c r="G26" s="64"/>
      <c r="H26" s="64"/>
      <c r="I26" s="55"/>
      <c r="J26" s="60">
        <v>41100000</v>
      </c>
      <c r="K26" s="13">
        <f t="shared" si="0"/>
        <v>7.6138418218760693</v>
      </c>
      <c r="L26" s="41">
        <f>IF(J26&gt;1,AVERAGE(K25:K28),"")</f>
        <v>7.5826734289454061</v>
      </c>
      <c r="M26" s="42">
        <f t="shared" si="1"/>
        <v>9.7146871788021585E-4</v>
      </c>
      <c r="N26" s="137"/>
    </row>
    <row r="27" spans="1:14" x14ac:dyDescent="0.2">
      <c r="A27" s="40"/>
      <c r="B27" s="49"/>
      <c r="C27" s="64"/>
      <c r="D27" s="64"/>
      <c r="E27" s="64"/>
      <c r="F27" s="64"/>
      <c r="G27" s="64"/>
      <c r="H27" s="64"/>
      <c r="I27" s="55"/>
      <c r="J27" s="60">
        <v>43400000</v>
      </c>
      <c r="K27" s="13">
        <f t="shared" si="0"/>
        <v>7.6374897295125104</v>
      </c>
      <c r="L27" s="41">
        <f>IF(J27&gt;1,AVERAGE(K25:K28),"")</f>
        <v>7.5826734289454061</v>
      </c>
      <c r="M27" s="42">
        <f t="shared" si="1"/>
        <v>3.0048268078631184E-3</v>
      </c>
      <c r="N27" s="137"/>
    </row>
    <row r="28" spans="1:14" x14ac:dyDescent="0.2">
      <c r="A28" s="72"/>
      <c r="B28" s="73"/>
      <c r="C28" s="74"/>
      <c r="D28" s="74"/>
      <c r="E28" s="74"/>
      <c r="F28" s="74"/>
      <c r="G28" s="74"/>
      <c r="H28" s="74"/>
      <c r="I28" s="82"/>
      <c r="J28" s="75">
        <v>34300000</v>
      </c>
      <c r="K28" s="13">
        <f t="shared" si="0"/>
        <v>7.5352941200427708</v>
      </c>
      <c r="L28" s="77">
        <f>IF(J28&gt;1,AVERAGE(K25:K28),"")</f>
        <v>7.5826734289454061</v>
      </c>
      <c r="M28" s="42">
        <f t="shared" si="1"/>
        <v>2.2447989120913375E-3</v>
      </c>
      <c r="N28" s="138"/>
    </row>
    <row r="29" spans="1:14" x14ac:dyDescent="0.2">
      <c r="A29" s="78" t="s">
        <v>42</v>
      </c>
      <c r="B29" s="16"/>
      <c r="C29" s="66"/>
      <c r="D29" s="66"/>
      <c r="E29" s="66"/>
      <c r="F29" s="66"/>
      <c r="G29" s="66"/>
      <c r="H29" s="66"/>
      <c r="I29" s="56"/>
      <c r="J29" s="62">
        <v>25400000</v>
      </c>
      <c r="K29" s="13">
        <f t="shared" si="0"/>
        <v>7.4048337166199385</v>
      </c>
      <c r="L29" s="45">
        <f>IF(J29&gt;1,AVERAGE(K29:K32),"")</f>
        <v>7.3890125891989413</v>
      </c>
      <c r="M29" s="42">
        <f t="shared" si="1"/>
        <v>2.5030807287142865E-4</v>
      </c>
      <c r="N29" s="139">
        <f>IF(COUNT(M29:M32)&gt;0,COUNT(M29:M32)-1,"")</f>
        <v>3</v>
      </c>
    </row>
    <row r="30" spans="1:14" x14ac:dyDescent="0.2">
      <c r="A30" s="48"/>
      <c r="B30" s="49"/>
      <c r="C30" s="64"/>
      <c r="D30" s="64"/>
      <c r="E30" s="64"/>
      <c r="F30" s="64"/>
      <c r="G30" s="64"/>
      <c r="H30" s="64"/>
      <c r="I30" s="55"/>
      <c r="J30" s="60">
        <v>26900000</v>
      </c>
      <c r="K30" s="13">
        <f t="shared" si="0"/>
        <v>7.4297522800024076</v>
      </c>
      <c r="L30" s="41">
        <f>IF(J30&gt;1,AVERAGE(K29:K32),"")</f>
        <v>7.3890125891989413</v>
      </c>
      <c r="M30" s="42">
        <f t="shared" si="1"/>
        <v>1.6597224067620357E-3</v>
      </c>
      <c r="N30" s="137"/>
    </row>
    <row r="31" spans="1:14" x14ac:dyDescent="0.2">
      <c r="A31" s="40"/>
      <c r="B31" s="49"/>
      <c r="C31" s="64"/>
      <c r="D31" s="64"/>
      <c r="E31" s="64"/>
      <c r="F31" s="64"/>
      <c r="G31" s="64"/>
      <c r="H31" s="64"/>
      <c r="I31" s="55"/>
      <c r="J31" s="60">
        <v>23300000</v>
      </c>
      <c r="K31" s="13">
        <f t="shared" si="0"/>
        <v>7.3673559210260189</v>
      </c>
      <c r="L31" s="41">
        <f>IF(J31&gt;1,AVERAGE(K29:K32),"")</f>
        <v>7.3890125891989413</v>
      </c>
      <c r="M31" s="42">
        <f t="shared" si="1"/>
        <v>4.6901127635207195E-4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>
        <v>22600000</v>
      </c>
      <c r="K32" s="13">
        <f t="shared" si="0"/>
        <v>7.3541084391474012</v>
      </c>
      <c r="L32" s="52">
        <f>IF(J32&gt;1,AVERAGE(K29:K32),"")</f>
        <v>7.3890125891989413</v>
      </c>
      <c r="M32" s="42">
        <f t="shared" si="1"/>
        <v>1.2182996908204288E-3</v>
      </c>
      <c r="N32" s="140"/>
    </row>
    <row r="33" spans="1:14" x14ac:dyDescent="0.2">
      <c r="A33" s="48" t="s">
        <v>43</v>
      </c>
      <c r="B33" s="12"/>
      <c r="C33" s="63"/>
      <c r="D33" s="63"/>
      <c r="E33" s="63"/>
      <c r="F33" s="63"/>
      <c r="G33" s="63"/>
      <c r="H33" s="63"/>
      <c r="I33" s="54"/>
      <c r="J33" s="59">
        <v>17300000</v>
      </c>
      <c r="K33" s="13">
        <f t="shared" si="0"/>
        <v>7.238046103128795</v>
      </c>
      <c r="L33" s="41">
        <f>IF(J33&gt;1,AVERAGE(K33:K36),"")</f>
        <v>7.2665669044699692</v>
      </c>
      <c r="M33" s="42">
        <f t="shared" si="1"/>
        <v>8.1343610914272313E-4</v>
      </c>
      <c r="N33" s="137">
        <f>IF(COUNT(M33:M36)&gt;0,COUNT(M33:M36)-1,"")</f>
        <v>3</v>
      </c>
    </row>
    <row r="34" spans="1:14" x14ac:dyDescent="0.2">
      <c r="A34" s="48"/>
      <c r="B34" s="49"/>
      <c r="C34" s="64"/>
      <c r="D34" s="64"/>
      <c r="E34" s="64"/>
      <c r="F34" s="64"/>
      <c r="G34" s="64"/>
      <c r="H34" s="64"/>
      <c r="I34" s="55"/>
      <c r="J34" s="60">
        <v>18600000</v>
      </c>
      <c r="K34" s="13">
        <f t="shared" si="0"/>
        <v>7.2695129442179161</v>
      </c>
      <c r="L34" s="41">
        <f>IF(J34&gt;1,AVERAGE(K33:K36),"")</f>
        <v>7.2665669044699692</v>
      </c>
      <c r="M34" s="42">
        <f t="shared" si="1"/>
        <v>8.6791501964826038E-6</v>
      </c>
      <c r="N34" s="137"/>
    </row>
    <row r="35" spans="1:14" x14ac:dyDescent="0.2">
      <c r="A35" s="40"/>
      <c r="B35" s="49"/>
      <c r="C35" s="64"/>
      <c r="D35" s="64"/>
      <c r="E35" s="64"/>
      <c r="F35" s="64"/>
      <c r="G35" s="64"/>
      <c r="H35" s="64"/>
      <c r="I35" s="55"/>
      <c r="J35" s="60">
        <v>18100000</v>
      </c>
      <c r="K35" s="13">
        <f t="shared" si="0"/>
        <v>7.2576785748691846</v>
      </c>
      <c r="L35" s="41">
        <f>IF(J35&gt;1,AVERAGE(K33:K36),"")</f>
        <v>7.2665669044699692</v>
      </c>
      <c r="M35" s="42">
        <f t="shared" si="1"/>
        <v>7.9002403092185011E-5</v>
      </c>
      <c r="N35" s="137"/>
    </row>
    <row r="36" spans="1:14" x14ac:dyDescent="0.2">
      <c r="A36" s="72"/>
      <c r="B36" s="73"/>
      <c r="C36" s="74"/>
      <c r="D36" s="74"/>
      <c r="E36" s="74"/>
      <c r="F36" s="74"/>
      <c r="G36" s="74"/>
      <c r="H36" s="74"/>
      <c r="I36" s="82"/>
      <c r="J36" s="75">
        <v>20000000</v>
      </c>
      <c r="K36" s="13">
        <f t="shared" si="0"/>
        <v>7.3010299956639813</v>
      </c>
      <c r="L36" s="77">
        <f>IF(J36&gt;1,AVERAGE(K33:K36),"")</f>
        <v>7.2665669044699692</v>
      </c>
      <c r="M36" s="42">
        <f t="shared" si="1"/>
        <v>1.1877046546467896E-3</v>
      </c>
      <c r="N36" s="138"/>
    </row>
    <row r="37" spans="1:14" x14ac:dyDescent="0.2">
      <c r="A37" s="78" t="s">
        <v>45</v>
      </c>
      <c r="B37" s="16"/>
      <c r="C37" s="66"/>
      <c r="D37" s="66"/>
      <c r="E37" s="66"/>
      <c r="F37" s="66"/>
      <c r="G37" s="66"/>
      <c r="H37" s="66"/>
      <c r="I37" s="56"/>
      <c r="J37" s="62">
        <v>25900000</v>
      </c>
      <c r="K37" s="13">
        <f t="shared" si="0"/>
        <v>7.4132997640812519</v>
      </c>
      <c r="L37" s="45">
        <f>IF(J37&gt;1,AVERAGE(K37:K40),"")</f>
        <v>7.4309255083693699</v>
      </c>
      <c r="M37" s="42">
        <f t="shared" si="1"/>
        <v>3.1066686171012532E-4</v>
      </c>
      <c r="N37" s="139">
        <f>IF(COUNT(M37:M40)&gt;0,COUNT(M37:M40)-1,"")</f>
        <v>3</v>
      </c>
    </row>
    <row r="38" spans="1:14" x14ac:dyDescent="0.2">
      <c r="A38" s="48"/>
      <c r="B38" s="49"/>
      <c r="C38" s="64"/>
      <c r="D38" s="64"/>
      <c r="E38" s="64"/>
      <c r="F38" s="64"/>
      <c r="G38" s="64"/>
      <c r="H38" s="64"/>
      <c r="I38" s="55"/>
      <c r="J38" s="60">
        <v>27000000</v>
      </c>
      <c r="K38" s="13">
        <f t="shared" si="0"/>
        <v>7.4313637641589869</v>
      </c>
      <c r="L38" s="41">
        <f>IF(J38&gt;1,AVERAGE(K37:K40),"")</f>
        <v>7.4309255083693699</v>
      </c>
      <c r="M38" s="42">
        <f t="shared" si="1"/>
        <v>1.9206813713280388E-7</v>
      </c>
      <c r="N38" s="137"/>
    </row>
    <row r="39" spans="1:14" x14ac:dyDescent="0.2">
      <c r="A39" s="40"/>
      <c r="B39" s="49"/>
      <c r="C39" s="64"/>
      <c r="D39" s="64"/>
      <c r="E39" s="64"/>
      <c r="F39" s="64"/>
      <c r="G39" s="64"/>
      <c r="H39" s="64"/>
      <c r="I39" s="55"/>
      <c r="J39" s="60">
        <v>29000000</v>
      </c>
      <c r="K39" s="13">
        <f t="shared" si="0"/>
        <v>7.4623979978989565</v>
      </c>
      <c r="L39" s="41">
        <f>IF(J39&gt;1,AVERAGE(K37:K40),"")</f>
        <v>7.4309255083693699</v>
      </c>
      <c r="M39" s="42">
        <f t="shared" si="1"/>
        <v>9.9051759718993748E-4</v>
      </c>
      <c r="N39" s="137"/>
    </row>
    <row r="40" spans="1:14" x14ac:dyDescent="0.2">
      <c r="A40" s="79"/>
      <c r="B40" s="14"/>
      <c r="C40" s="65"/>
      <c r="D40" s="65"/>
      <c r="E40" s="65"/>
      <c r="F40" s="65"/>
      <c r="G40" s="65"/>
      <c r="H40" s="65"/>
      <c r="I40" s="57"/>
      <c r="J40" s="61">
        <v>26100000</v>
      </c>
      <c r="K40" s="13">
        <f t="shared" si="0"/>
        <v>7.4166405073382808</v>
      </c>
      <c r="L40" s="52">
        <f>IF(J40&gt;1,AVERAGE(K37:K40),"")</f>
        <v>7.4309255083693699</v>
      </c>
      <c r="M40" s="42">
        <f t="shared" si="1"/>
        <v>2.040612544582165E-4</v>
      </c>
      <c r="N40" s="140"/>
    </row>
    <row r="41" spans="1:14" x14ac:dyDescent="0.2">
      <c r="A41" s="48"/>
      <c r="B41" s="12"/>
      <c r="C41" s="63"/>
      <c r="D41" s="63"/>
      <c r="E41" s="63"/>
      <c r="F41" s="63"/>
      <c r="G41" s="63"/>
      <c r="H41" s="63"/>
      <c r="I41" s="54"/>
      <c r="J41" s="59"/>
      <c r="K41" s="13" t="str">
        <f t="shared" si="0"/>
        <v/>
      </c>
      <c r="L41" s="41" t="str">
        <f>IF(J41&gt;1,AVERAGE(K41:K44),"")</f>
        <v/>
      </c>
      <c r="M41" s="42" t="str">
        <f t="shared" si="1"/>
        <v/>
      </c>
      <c r="N41" s="137" t="str">
        <f>IF(COUNT(M41:M44)&gt;0,COUNT(M41:M44)-1,"")</f>
        <v/>
      </c>
    </row>
    <row r="42" spans="1:14" x14ac:dyDescent="0.2">
      <c r="A42" s="48"/>
      <c r="B42" s="49"/>
      <c r="C42" s="64"/>
      <c r="D42" s="64"/>
      <c r="E42" s="64"/>
      <c r="F42" s="64"/>
      <c r="G42" s="64"/>
      <c r="H42" s="64"/>
      <c r="I42" s="55"/>
      <c r="J42" s="60"/>
      <c r="K42" s="13" t="str">
        <f t="shared" si="0"/>
        <v/>
      </c>
      <c r="L42" s="41" t="str">
        <f>IF(J42&gt;1,AVERAGE(K41:K44),"")</f>
        <v/>
      </c>
      <c r="M42" s="42" t="str">
        <f t="shared" si="1"/>
        <v/>
      </c>
      <c r="N42" s="137"/>
    </row>
    <row r="43" spans="1:14" x14ac:dyDescent="0.2">
      <c r="A43" s="40"/>
      <c r="B43" s="49"/>
      <c r="C43" s="64"/>
      <c r="D43" s="64"/>
      <c r="E43" s="64"/>
      <c r="F43" s="64"/>
      <c r="G43" s="64"/>
      <c r="H43" s="64"/>
      <c r="I43" s="55"/>
      <c r="J43" s="60"/>
      <c r="K43" s="13" t="str">
        <f t="shared" si="0"/>
        <v/>
      </c>
      <c r="L43" s="41" t="str">
        <f>IF(J43&gt;1,AVERAGE(K41:K44),"")</f>
        <v/>
      </c>
      <c r="M43" s="42" t="str">
        <f t="shared" si="1"/>
        <v/>
      </c>
      <c r="N43" s="137"/>
    </row>
    <row r="44" spans="1:14" x14ac:dyDescent="0.2">
      <c r="A44" s="72"/>
      <c r="B44" s="73"/>
      <c r="C44" s="74"/>
      <c r="D44" s="74"/>
      <c r="E44" s="74"/>
      <c r="F44" s="74"/>
      <c r="G44" s="74"/>
      <c r="H44" s="74"/>
      <c r="I44" s="82"/>
      <c r="J44" s="75"/>
      <c r="K44" s="13" t="str">
        <f t="shared" si="0"/>
        <v/>
      </c>
      <c r="L44" s="77" t="str">
        <f>IF(J44&gt;1,AVERAGE(K41:K44),"")</f>
        <v/>
      </c>
      <c r="M44" s="42" t="str">
        <f t="shared" si="1"/>
        <v/>
      </c>
      <c r="N44" s="138"/>
    </row>
    <row r="45" spans="1:14" x14ac:dyDescent="0.2">
      <c r="A45" s="78"/>
      <c r="B45" s="16"/>
      <c r="C45" s="66"/>
      <c r="D45" s="66"/>
      <c r="E45" s="66"/>
      <c r="F45" s="66"/>
      <c r="G45" s="66"/>
      <c r="H45" s="66"/>
      <c r="I45" s="56"/>
      <c r="J45" s="62"/>
      <c r="K45" s="13" t="str">
        <f t="shared" si="0"/>
        <v/>
      </c>
      <c r="L45" s="45" t="str">
        <f>IF(J45&gt;1,AVERAGE(K45:K48),"")</f>
        <v/>
      </c>
      <c r="M45" s="42" t="str">
        <f t="shared" si="1"/>
        <v/>
      </c>
      <c r="N45" s="139" t="str">
        <f>IF(COUNT(M45:M48)&gt;0,COUNT(M45:M48)-1,"")</f>
        <v/>
      </c>
    </row>
    <row r="46" spans="1:14" x14ac:dyDescent="0.2">
      <c r="A46" s="91"/>
      <c r="B46" s="49"/>
      <c r="C46" s="64"/>
      <c r="D46" s="64"/>
      <c r="E46" s="64"/>
      <c r="F46" s="64"/>
      <c r="G46" s="64"/>
      <c r="H46" s="64"/>
      <c r="I46" s="55"/>
      <c r="J46" s="60"/>
      <c r="K46" s="13" t="str">
        <f t="shared" si="0"/>
        <v/>
      </c>
      <c r="L46" s="41" t="str">
        <f>IF(J46&gt;1,AVERAGE(K45:K48),"")</f>
        <v/>
      </c>
      <c r="M46" s="42" t="str">
        <f t="shared" si="1"/>
        <v/>
      </c>
      <c r="N46" s="137"/>
    </row>
    <row r="47" spans="1:14" x14ac:dyDescent="0.2">
      <c r="A47" s="50"/>
      <c r="B47" s="49"/>
      <c r="C47" s="64"/>
      <c r="D47" s="64"/>
      <c r="E47" s="64"/>
      <c r="F47" s="64"/>
      <c r="G47" s="64"/>
      <c r="H47" s="64"/>
      <c r="I47" s="55"/>
      <c r="J47" s="60"/>
      <c r="K47" s="13" t="str">
        <f t="shared" si="0"/>
        <v/>
      </c>
      <c r="L47" s="41" t="str">
        <f>IF(J47&gt;1,AVERAGE(K45:K48),"")</f>
        <v/>
      </c>
      <c r="M47" s="42" t="str">
        <f t="shared" si="1"/>
        <v/>
      </c>
      <c r="N47" s="137"/>
    </row>
    <row r="48" spans="1:14" x14ac:dyDescent="0.2">
      <c r="A48" s="79"/>
      <c r="B48" s="14"/>
      <c r="C48" s="65"/>
      <c r="D48" s="65"/>
      <c r="E48" s="65"/>
      <c r="F48" s="65"/>
      <c r="G48" s="65"/>
      <c r="H48" s="65"/>
      <c r="I48" s="57"/>
      <c r="J48" s="61"/>
      <c r="K48" s="13" t="str">
        <f t="shared" si="0"/>
        <v/>
      </c>
      <c r="L48" s="52" t="str">
        <f>IF(J48&gt;1,AVERAGE(K45:K48),"")</f>
        <v/>
      </c>
      <c r="M48" s="42" t="str">
        <f t="shared" si="1"/>
        <v/>
      </c>
      <c r="N48" s="140"/>
    </row>
    <row r="49" spans="1:14" x14ac:dyDescent="0.2">
      <c r="A49" s="48"/>
      <c r="B49" s="12"/>
      <c r="C49" s="63"/>
      <c r="D49" s="63"/>
      <c r="E49" s="63"/>
      <c r="F49" s="63"/>
      <c r="G49" s="63"/>
      <c r="H49" s="63"/>
      <c r="I49" s="54"/>
      <c r="J49" s="59"/>
      <c r="K49" s="13" t="str">
        <f t="shared" si="0"/>
        <v/>
      </c>
      <c r="L49" s="41" t="str">
        <f>IF(J49&gt;1,AVERAGE(K49:K52),"")</f>
        <v/>
      </c>
      <c r="M49" s="42" t="str">
        <f t="shared" si="1"/>
        <v/>
      </c>
      <c r="N49" s="137" t="str">
        <f>IF(COUNT(M49:M52)&gt;0,COUNT(M49:M52)-1,"")</f>
        <v/>
      </c>
    </row>
    <row r="50" spans="1:14" x14ac:dyDescent="0.2">
      <c r="A50" s="91"/>
      <c r="B50" s="49"/>
      <c r="C50" s="64"/>
      <c r="D50" s="64"/>
      <c r="E50" s="64"/>
      <c r="F50" s="64"/>
      <c r="G50" s="64"/>
      <c r="H50" s="64"/>
      <c r="I50" s="55"/>
      <c r="J50" s="60"/>
      <c r="K50" s="13" t="str">
        <f t="shared" si="0"/>
        <v/>
      </c>
      <c r="L50" s="41" t="str">
        <f>IF(J50&gt;1,AVERAGE(K49:K52),"")</f>
        <v/>
      </c>
      <c r="M50" s="42" t="str">
        <f t="shared" si="1"/>
        <v/>
      </c>
      <c r="N50" s="137"/>
    </row>
    <row r="51" spans="1:14" x14ac:dyDescent="0.2">
      <c r="A51" s="50"/>
      <c r="B51" s="49"/>
      <c r="C51" s="64"/>
      <c r="D51" s="64"/>
      <c r="E51" s="64"/>
      <c r="F51" s="64"/>
      <c r="G51" s="64"/>
      <c r="H51" s="64"/>
      <c r="I51" s="55"/>
      <c r="J51" s="60"/>
      <c r="K51" s="13" t="str">
        <f t="shared" si="0"/>
        <v/>
      </c>
      <c r="L51" s="41" t="str">
        <f>IF(J51&gt;1,AVERAGE(K49:K52),"")</f>
        <v/>
      </c>
      <c r="M51" s="42" t="str">
        <f t="shared" si="1"/>
        <v/>
      </c>
      <c r="N51" s="137"/>
    </row>
    <row r="52" spans="1:14" x14ac:dyDescent="0.2">
      <c r="A52" s="72"/>
      <c r="B52" s="73"/>
      <c r="C52" s="74"/>
      <c r="D52" s="74"/>
      <c r="E52" s="74"/>
      <c r="F52" s="74"/>
      <c r="G52" s="74"/>
      <c r="H52" s="74"/>
      <c r="I52" s="82"/>
      <c r="J52" s="75"/>
      <c r="K52" s="13" t="str">
        <f t="shared" si="0"/>
        <v/>
      </c>
      <c r="L52" s="77" t="str">
        <f>IF(J52&gt;1,AVERAGE(K49:K52),"")</f>
        <v/>
      </c>
      <c r="M52" s="42" t="str">
        <f t="shared" si="1"/>
        <v/>
      </c>
      <c r="N52" s="138"/>
    </row>
    <row r="53" spans="1:14" x14ac:dyDescent="0.2">
      <c r="A53" s="78"/>
      <c r="B53" s="16"/>
      <c r="C53" s="66"/>
      <c r="D53" s="66"/>
      <c r="E53" s="66"/>
      <c r="F53" s="66"/>
      <c r="G53" s="66"/>
      <c r="H53" s="66"/>
      <c r="I53" s="56"/>
      <c r="J53" s="62"/>
      <c r="K53" s="13" t="str">
        <f t="shared" si="0"/>
        <v/>
      </c>
      <c r="L53" s="45" t="str">
        <f>IF(J53&gt;1,AVERAGE(K53:K56),"")</f>
        <v/>
      </c>
      <c r="M53" s="42" t="str">
        <f t="shared" si="1"/>
        <v/>
      </c>
      <c r="N53" s="139" t="str">
        <f>IF(COUNT(M53:M56)&gt;0,COUNT(M53:M56)-1,"")</f>
        <v/>
      </c>
    </row>
    <row r="54" spans="1:14" x14ac:dyDescent="0.2">
      <c r="A54" s="91"/>
      <c r="B54" s="49"/>
      <c r="C54" s="64"/>
      <c r="D54" s="64"/>
      <c r="E54" s="64"/>
      <c r="F54" s="64"/>
      <c r="G54" s="64"/>
      <c r="H54" s="64"/>
      <c r="I54" s="55"/>
      <c r="J54" s="60"/>
      <c r="K54" s="13" t="str">
        <f t="shared" si="0"/>
        <v/>
      </c>
      <c r="L54" s="41" t="str">
        <f>IF(J54&gt;1,AVERAGE(K53:K56),"")</f>
        <v/>
      </c>
      <c r="M54" s="42" t="str">
        <f t="shared" si="1"/>
        <v/>
      </c>
      <c r="N54" s="137"/>
    </row>
    <row r="55" spans="1:14" x14ac:dyDescent="0.2">
      <c r="A55" s="50"/>
      <c r="B55" s="49"/>
      <c r="C55" s="64"/>
      <c r="D55" s="64"/>
      <c r="E55" s="64"/>
      <c r="F55" s="64"/>
      <c r="G55" s="64"/>
      <c r="H55" s="64"/>
      <c r="I55" s="55"/>
      <c r="J55" s="60"/>
      <c r="K55" s="13" t="str">
        <f t="shared" si="0"/>
        <v/>
      </c>
      <c r="L55" s="41" t="str">
        <f>IF(J55&gt;1,AVERAGE(K53:K56),"")</f>
        <v/>
      </c>
      <c r="M55" s="42" t="str">
        <f t="shared" si="1"/>
        <v/>
      </c>
      <c r="N55" s="137"/>
    </row>
    <row r="56" spans="1:14" x14ac:dyDescent="0.2">
      <c r="A56" s="79"/>
      <c r="B56" s="14"/>
      <c r="C56" s="65"/>
      <c r="D56" s="65"/>
      <c r="E56" s="65"/>
      <c r="F56" s="65"/>
      <c r="G56" s="65"/>
      <c r="H56" s="65"/>
      <c r="I56" s="57"/>
      <c r="J56" s="61"/>
      <c r="K56" s="13" t="str">
        <f t="shared" si="0"/>
        <v/>
      </c>
      <c r="L56" s="52" t="str">
        <f>IF(J56&gt;1,AVERAGE(K53:K56),"")</f>
        <v/>
      </c>
      <c r="M56" s="42" t="str">
        <f t="shared" si="1"/>
        <v/>
      </c>
      <c r="N56" s="140"/>
    </row>
    <row r="57" spans="1:14" x14ac:dyDescent="0.2">
      <c r="A57" s="48"/>
      <c r="B57" s="12"/>
      <c r="C57" s="63"/>
      <c r="D57" s="63"/>
      <c r="E57" s="63"/>
      <c r="F57" s="63"/>
      <c r="G57" s="63"/>
      <c r="H57" s="63"/>
      <c r="I57" s="54"/>
      <c r="J57" s="59"/>
      <c r="K57" s="13" t="str">
        <f t="shared" si="0"/>
        <v/>
      </c>
      <c r="L57" s="41" t="str">
        <f>IF(J57&gt;1,AVERAGE(K57:K60),"")</f>
        <v/>
      </c>
      <c r="M57" s="42" t="str">
        <f t="shared" si="1"/>
        <v/>
      </c>
      <c r="N57" s="137" t="str">
        <f>IF(COUNT(M57:M60)&gt;0,COUNT(M57:M60)-1,"")</f>
        <v/>
      </c>
    </row>
    <row r="58" spans="1:14" x14ac:dyDescent="0.2">
      <c r="A58" s="91"/>
      <c r="B58" s="49"/>
      <c r="C58" s="64"/>
      <c r="D58" s="64"/>
      <c r="E58" s="64"/>
      <c r="F58" s="64"/>
      <c r="G58" s="64"/>
      <c r="H58" s="64"/>
      <c r="I58" s="55"/>
      <c r="J58" s="60"/>
      <c r="K58" s="13" t="str">
        <f t="shared" si="0"/>
        <v/>
      </c>
      <c r="L58" s="41" t="str">
        <f>IF(J58&gt;1,AVERAGE(K57:K60),"")</f>
        <v/>
      </c>
      <c r="M58" s="42" t="str">
        <f t="shared" si="1"/>
        <v/>
      </c>
      <c r="N58" s="137"/>
    </row>
    <row r="59" spans="1:14" x14ac:dyDescent="0.2">
      <c r="A59" s="50"/>
      <c r="B59" s="49"/>
      <c r="C59" s="64"/>
      <c r="D59" s="64"/>
      <c r="E59" s="64"/>
      <c r="F59" s="64"/>
      <c r="G59" s="64"/>
      <c r="H59" s="64"/>
      <c r="I59" s="55"/>
      <c r="J59" s="60"/>
      <c r="K59" s="13" t="str">
        <f t="shared" si="0"/>
        <v/>
      </c>
      <c r="L59" s="41" t="str">
        <f>IF(J59&gt;1,AVERAGE(K57:K60),"")</f>
        <v/>
      </c>
      <c r="M59" s="42" t="str">
        <f t="shared" si="1"/>
        <v/>
      </c>
      <c r="N59" s="137"/>
    </row>
    <row r="60" spans="1:14" ht="13.5" thickBot="1" x14ac:dyDescent="0.25">
      <c r="A60" s="44"/>
      <c r="B60" s="18"/>
      <c r="C60" s="67"/>
      <c r="D60" s="67"/>
      <c r="E60" s="67"/>
      <c r="F60" s="67"/>
      <c r="G60" s="67"/>
      <c r="H60" s="67"/>
      <c r="I60" s="58"/>
      <c r="J60" s="61"/>
      <c r="K60" s="13" t="str">
        <f t="shared" si="0"/>
        <v/>
      </c>
      <c r="L60" s="52" t="str">
        <f>IF(J60&gt;1,AVERAGE(K57:K60),"")</f>
        <v/>
      </c>
      <c r="M60" s="42" t="str">
        <f t="shared" si="1"/>
        <v/>
      </c>
      <c r="N60" s="140"/>
    </row>
    <row r="61" spans="1:14" ht="13.5" thickBot="1" x14ac:dyDescent="0.25">
      <c r="L61" s="4" t="s">
        <v>94</v>
      </c>
      <c r="M61" s="19">
        <f>SUM(M9:M60)</f>
        <v>2.3093424828071123E-2</v>
      </c>
      <c r="N61" s="53">
        <f>SUM(N9:N60)</f>
        <v>24</v>
      </c>
    </row>
    <row r="62" spans="1:14" ht="13.5" thickBot="1" x14ac:dyDescent="0.25">
      <c r="A62" s="20" t="s">
        <v>88</v>
      </c>
      <c r="I62" s="21"/>
      <c r="J62" s="22"/>
      <c r="K62" s="23"/>
      <c r="L62" s="4" t="s">
        <v>95</v>
      </c>
      <c r="M62" s="24">
        <f>2*M61</f>
        <v>4.6186849656142247E-2</v>
      </c>
    </row>
    <row r="63" spans="1:14" ht="13.5" thickBot="1" x14ac:dyDescent="0.25">
      <c r="A63" s="148"/>
      <c r="B63" s="148"/>
      <c r="C63" s="148"/>
      <c r="D63" s="148"/>
      <c r="E63" s="148"/>
      <c r="F63" s="148"/>
      <c r="G63" s="148"/>
      <c r="H63" s="148"/>
      <c r="I63" s="25"/>
      <c r="J63" s="22"/>
      <c r="K63" s="26"/>
    </row>
    <row r="64" spans="1:14" ht="14.25" x14ac:dyDescent="0.25">
      <c r="A64" s="148"/>
      <c r="B64" s="148"/>
      <c r="C64" s="148"/>
      <c r="D64" s="148"/>
      <c r="E64" s="148"/>
      <c r="F64" s="148"/>
      <c r="G64" s="148"/>
      <c r="H64" s="148"/>
      <c r="I64" s="25"/>
      <c r="J64" s="27"/>
      <c r="K64" s="27"/>
      <c r="M64" s="28" t="s">
        <v>109</v>
      </c>
    </row>
    <row r="65" spans="1:13" ht="13.5" thickBot="1" x14ac:dyDescent="0.25">
      <c r="A65" s="148"/>
      <c r="B65" s="148"/>
      <c r="C65" s="148"/>
      <c r="D65" s="148"/>
      <c r="E65" s="148"/>
      <c r="F65" s="148"/>
      <c r="G65" s="148"/>
      <c r="H65" s="148"/>
      <c r="M65" s="29">
        <f>(M62/N61)^0.5</f>
        <v>4.3868577239362654E-2</v>
      </c>
    </row>
    <row r="66" spans="1:13" x14ac:dyDescent="0.2">
      <c r="A66" s="148"/>
      <c r="B66" s="148"/>
      <c r="C66" s="148"/>
      <c r="D66" s="148"/>
      <c r="E66" s="148"/>
      <c r="F66" s="148"/>
      <c r="G66" s="148"/>
      <c r="H66" s="148"/>
      <c r="J66" s="3"/>
      <c r="K66" s="30"/>
    </row>
    <row r="67" spans="1:13" x14ac:dyDescent="0.2">
      <c r="A67" s="148"/>
      <c r="B67" s="148"/>
      <c r="C67" s="148"/>
      <c r="D67" s="148"/>
      <c r="E67" s="148"/>
      <c r="F67" s="148"/>
      <c r="G67" s="148"/>
      <c r="H67" s="148"/>
      <c r="J67" s="31"/>
      <c r="K67" s="68" t="s">
        <v>25</v>
      </c>
      <c r="L67" s="69">
        <f>MIN(L9:L60)</f>
        <v>7.2665669044699692</v>
      </c>
    </row>
    <row r="68" spans="1:13" x14ac:dyDescent="0.2">
      <c r="A68" s="148"/>
      <c r="B68" s="148"/>
      <c r="C68" s="148"/>
      <c r="D68" s="148"/>
      <c r="E68" s="148"/>
      <c r="F68" s="148"/>
      <c r="G68" s="148"/>
      <c r="H68" s="148"/>
      <c r="K68" s="70" t="s">
        <v>26</v>
      </c>
      <c r="L68" s="71">
        <f>MAX(L9:L60)</f>
        <v>7.5826734289454061</v>
      </c>
    </row>
    <row r="69" spans="1:13" x14ac:dyDescent="0.2">
      <c r="A69" s="148"/>
      <c r="B69" s="148"/>
      <c r="C69" s="148"/>
      <c r="D69" s="148"/>
      <c r="E69" s="148"/>
      <c r="F69" s="148"/>
      <c r="G69" s="148"/>
      <c r="H69" s="148"/>
    </row>
    <row r="73" spans="1:13" x14ac:dyDescent="0.2">
      <c r="A73" s="4"/>
    </row>
    <row r="74" spans="1:13" x14ac:dyDescent="0.2">
      <c r="A74" s="32"/>
      <c r="B74" s="32"/>
    </row>
    <row r="75" spans="1:13" x14ac:dyDescent="0.2">
      <c r="B75" s="4"/>
    </row>
    <row r="76" spans="1:13" x14ac:dyDescent="0.2">
      <c r="B76" s="4"/>
    </row>
  </sheetData>
  <sheetProtection selectLockedCells="1"/>
  <mergeCells count="19">
    <mergeCell ref="N33:N36"/>
    <mergeCell ref="B3:D3"/>
    <mergeCell ref="B4:D4"/>
    <mergeCell ref="F4:I4"/>
    <mergeCell ref="B5:D5"/>
    <mergeCell ref="B6:D6"/>
    <mergeCell ref="N9:N12"/>
    <mergeCell ref="N13:N16"/>
    <mergeCell ref="N17:N20"/>
    <mergeCell ref="N21:N24"/>
    <mergeCell ref="N25:N28"/>
    <mergeCell ref="N29:N32"/>
    <mergeCell ref="A63:H69"/>
    <mergeCell ref="N37:N40"/>
    <mergeCell ref="N41:N44"/>
    <mergeCell ref="N45:N48"/>
    <mergeCell ref="N49:N52"/>
    <mergeCell ref="N53:N56"/>
    <mergeCell ref="N57:N60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63"/>
  <sheetViews>
    <sheetView zoomScale="70" zoomScaleNormal="70" workbookViewId="0">
      <selection activeCell="M8" sqref="M8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8" style="2" customWidth="1"/>
    <col min="13" max="13" width="26.5703125" style="2" customWidth="1"/>
    <col min="14" max="14" width="22.140625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104</v>
      </c>
      <c r="C3" s="142"/>
      <c r="D3" s="143"/>
      <c r="F3" s="4"/>
    </row>
    <row r="4" spans="1:14" x14ac:dyDescent="0.2">
      <c r="A4" s="3" t="s">
        <v>98</v>
      </c>
      <c r="B4" s="141" t="s">
        <v>50</v>
      </c>
      <c r="C4" s="142"/>
      <c r="D4" s="143"/>
      <c r="F4" s="144" t="s">
        <v>54</v>
      </c>
      <c r="G4" s="145"/>
      <c r="H4" s="145"/>
      <c r="I4" s="146"/>
    </row>
    <row r="5" spans="1:14" x14ac:dyDescent="0.2">
      <c r="A5" s="5"/>
      <c r="B5" s="141" t="s">
        <v>51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46">
        <v>2</v>
      </c>
      <c r="B9" s="12"/>
      <c r="C9" s="63"/>
      <c r="D9" s="63"/>
      <c r="E9" s="63"/>
      <c r="F9" s="63"/>
      <c r="G9" s="63"/>
      <c r="H9" s="63"/>
      <c r="I9" s="54"/>
      <c r="J9" s="59">
        <v>5128205128</v>
      </c>
      <c r="K9" s="13">
        <f>IF(J9&gt;1,LOG10(J9),"")</f>
        <v>9.7099653886201107</v>
      </c>
      <c r="L9" s="41">
        <f>IF(J9&gt;1,AVERAGE(K9:K11),"")</f>
        <v>9.7103663624573517</v>
      </c>
      <c r="M9" s="42">
        <f t="shared" ref="M9:M47" si="0">IF(J9&gt;1,(K9-L9)^2,"")</f>
        <v>1.6078001815179235E-7</v>
      </c>
      <c r="N9" s="137">
        <f>IF(COUNT(M9:M11)&gt;0,COUNT(M9:M11)-1,"")</f>
        <v>2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5029585799</v>
      </c>
      <c r="K10" s="13">
        <f t="shared" ref="K10:K47" si="1">IF(J10&gt;1,LOG10(J10),"")</f>
        <v>9.7015322211164587</v>
      </c>
      <c r="L10" s="41">
        <f>IF(J10&gt;1,AVERAGE(K9:K11),"")</f>
        <v>9.7103663624573517</v>
      </c>
      <c r="M10" s="42">
        <f t="shared" si="0"/>
        <v>7.8042053230874741E-5</v>
      </c>
      <c r="N10" s="137"/>
    </row>
    <row r="11" spans="1:14" x14ac:dyDescent="0.2">
      <c r="A11" s="72"/>
      <c r="B11" s="73"/>
      <c r="C11" s="74"/>
      <c r="D11" s="74"/>
      <c r="E11" s="74"/>
      <c r="F11" s="74"/>
      <c r="G11" s="74"/>
      <c r="H11" s="74"/>
      <c r="I11" s="55"/>
      <c r="J11" s="75">
        <v>5243261012</v>
      </c>
      <c r="K11" s="76">
        <f t="shared" si="1"/>
        <v>9.7196014776354858</v>
      </c>
      <c r="L11" s="77">
        <f>IF(J11&gt;1,AVERAGE(K9:K11),"")</f>
        <v>9.7103663624573517</v>
      </c>
      <c r="M11" s="42">
        <f t="shared" si="0"/>
        <v>8.5287352353401419E-5</v>
      </c>
      <c r="N11" s="138"/>
    </row>
    <row r="12" spans="1:14" x14ac:dyDescent="0.2">
      <c r="A12" s="78">
        <v>11</v>
      </c>
      <c r="B12" s="16"/>
      <c r="C12" s="66"/>
      <c r="D12" s="66"/>
      <c r="E12" s="66"/>
      <c r="F12" s="66"/>
      <c r="G12" s="66"/>
      <c r="H12" s="66"/>
      <c r="I12" s="56"/>
      <c r="J12" s="62">
        <v>8451656525</v>
      </c>
      <c r="K12" s="17">
        <f t="shared" si="1"/>
        <v>9.926941839027668</v>
      </c>
      <c r="L12" s="45">
        <f>IF(J12&gt;1,AVERAGE(K12:K14),"")</f>
        <v>9.9076019676664728</v>
      </c>
      <c r="M12" s="42">
        <f t="shared" si="0"/>
        <v>3.7403062426757803E-4</v>
      </c>
      <c r="N12" s="139">
        <f>IF(COUNT(M12:M14)&gt;0,COUNT(M12:M14)-1,"")</f>
        <v>2</v>
      </c>
    </row>
    <row r="13" spans="1:14" x14ac:dyDescent="0.2">
      <c r="A13" s="40"/>
      <c r="B13" s="49"/>
      <c r="C13" s="63"/>
      <c r="D13" s="63"/>
      <c r="E13" s="63"/>
      <c r="F13" s="63"/>
      <c r="G13" s="63"/>
      <c r="H13" s="63"/>
      <c r="I13" s="55"/>
      <c r="J13" s="60">
        <v>7515030060</v>
      </c>
      <c r="K13" s="13">
        <f t="shared" si="1"/>
        <v>9.8759307220973795</v>
      </c>
      <c r="L13" s="41">
        <f>IF(J13&gt;1,AVERAGE(K12:K14),"")</f>
        <v>9.9076019676664728</v>
      </c>
      <c r="M13" s="51">
        <f t="shared" si="0"/>
        <v>1.0030677958978113E-3</v>
      </c>
      <c r="N13" s="137"/>
    </row>
    <row r="14" spans="1:14" x14ac:dyDescent="0.2">
      <c r="A14" s="79"/>
      <c r="B14" s="14"/>
      <c r="C14" s="80"/>
      <c r="D14" s="80"/>
      <c r="E14" s="80"/>
      <c r="F14" s="80"/>
      <c r="G14" s="80"/>
      <c r="H14" s="80"/>
      <c r="I14" s="57"/>
      <c r="J14" s="61">
        <v>8316361168</v>
      </c>
      <c r="K14" s="15">
        <f t="shared" si="1"/>
        <v>9.9199333418743709</v>
      </c>
      <c r="L14" s="81">
        <f>IF(J14&gt;1,AVERAGE(K12:K14),"")</f>
        <v>9.9076019676664728</v>
      </c>
      <c r="M14" s="43">
        <f t="shared" si="0"/>
        <v>1.5206278985521434E-4</v>
      </c>
      <c r="N14" s="140"/>
    </row>
    <row r="15" spans="1:14" x14ac:dyDescent="0.2">
      <c r="A15" s="48">
        <v>15</v>
      </c>
      <c r="B15" s="12"/>
      <c r="C15" s="63"/>
      <c r="D15" s="63"/>
      <c r="E15" s="63"/>
      <c r="F15" s="63"/>
      <c r="G15" s="63"/>
      <c r="H15" s="63"/>
      <c r="I15" s="54"/>
      <c r="J15" s="59">
        <v>12624254473</v>
      </c>
      <c r="K15" s="13">
        <f t="shared" si="1"/>
        <v>10.101205740230508</v>
      </c>
      <c r="L15" s="41">
        <f>IF(J15&gt;1,AVERAGE(K15:K17),"")</f>
        <v>10.060082510226209</v>
      </c>
      <c r="M15" s="51">
        <f t="shared" si="0"/>
        <v>1.6911200459864743E-3</v>
      </c>
      <c r="N15" s="137">
        <f>IF(COUNT(M15:M17)&gt;0,COUNT(M15:M17)-1,"")</f>
        <v>2</v>
      </c>
    </row>
    <row r="16" spans="1:14" x14ac:dyDescent="0.2">
      <c r="A16" s="40"/>
      <c r="B16" s="49"/>
      <c r="C16" s="64"/>
      <c r="D16" s="64"/>
      <c r="E16" s="64"/>
      <c r="F16" s="64"/>
      <c r="G16" s="64"/>
      <c r="H16" s="64"/>
      <c r="I16" s="55"/>
      <c r="J16" s="60">
        <v>12893700787</v>
      </c>
      <c r="K16" s="13">
        <f t="shared" si="1"/>
        <v>10.110377587694337</v>
      </c>
      <c r="L16" s="41">
        <f>IF(J16&gt;1,AVERAGE(K15:K17),"")</f>
        <v>10.060082510226209</v>
      </c>
      <c r="M16" s="42">
        <f t="shared" si="0"/>
        <v>2.5295948175250082E-3</v>
      </c>
      <c r="N16" s="137"/>
    </row>
    <row r="17" spans="1:14" x14ac:dyDescent="0.2">
      <c r="A17" s="72"/>
      <c r="B17" s="73"/>
      <c r="C17" s="74"/>
      <c r="D17" s="74"/>
      <c r="E17" s="74"/>
      <c r="F17" s="74"/>
      <c r="G17" s="74"/>
      <c r="H17" s="74"/>
      <c r="I17" s="82"/>
      <c r="J17" s="75">
        <v>9303882195</v>
      </c>
      <c r="K17" s="76">
        <f t="shared" si="1"/>
        <v>9.9686642027537822</v>
      </c>
      <c r="L17" s="77">
        <f>IF(J17&gt;1,AVERAGE(K15:K17),"")</f>
        <v>10.060082510226209</v>
      </c>
      <c r="M17" s="42">
        <f t="shared" si="0"/>
        <v>8.3573069411232159E-3</v>
      </c>
      <c r="N17" s="138"/>
    </row>
    <row r="18" spans="1:14" x14ac:dyDescent="0.2">
      <c r="A18" s="78">
        <v>6</v>
      </c>
      <c r="B18" s="16"/>
      <c r="C18" s="66"/>
      <c r="D18" s="66"/>
      <c r="E18" s="66"/>
      <c r="F18" s="66"/>
      <c r="G18" s="66"/>
      <c r="H18" s="66"/>
      <c r="I18" s="56"/>
      <c r="J18" s="62">
        <v>13745019920</v>
      </c>
      <c r="K18" s="17">
        <f t="shared" si="1"/>
        <v>10.138145373582166</v>
      </c>
      <c r="L18" s="45">
        <f>IF(J18&gt;1,AVERAGE(K18:K20),"")</f>
        <v>10.125543337052553</v>
      </c>
      <c r="M18" s="42">
        <f t="shared" si="0"/>
        <v>1.5881132469368656E-4</v>
      </c>
      <c r="N18" s="139">
        <f>IF(COUNT(M18:M20)&gt;0,COUNT(M18:M20)-1,"")</f>
        <v>2</v>
      </c>
    </row>
    <row r="19" spans="1:14" x14ac:dyDescent="0.2">
      <c r="A19" s="40"/>
      <c r="B19" s="49"/>
      <c r="C19" s="64"/>
      <c r="D19" s="64"/>
      <c r="E19" s="64"/>
      <c r="F19" s="64"/>
      <c r="G19" s="64"/>
      <c r="H19" s="64"/>
      <c r="I19" s="55"/>
      <c r="J19" s="60">
        <v>13279678068</v>
      </c>
      <c r="K19" s="13">
        <f t="shared" si="1"/>
        <v>10.123187546795114</v>
      </c>
      <c r="L19" s="41">
        <f>IF(J19&gt;1,AVERAGE(K18:K20),"")</f>
        <v>10.125543337052553</v>
      </c>
      <c r="M19" s="42">
        <f t="shared" si="0"/>
        <v>5.5497477370473079E-6</v>
      </c>
      <c r="N19" s="137"/>
    </row>
    <row r="20" spans="1:14" x14ac:dyDescent="0.2">
      <c r="A20" s="79"/>
      <c r="B20" s="14"/>
      <c r="C20" s="65"/>
      <c r="D20" s="65"/>
      <c r="E20" s="65"/>
      <c r="F20" s="65"/>
      <c r="G20" s="65"/>
      <c r="H20" s="65"/>
      <c r="I20" s="57"/>
      <c r="J20" s="61">
        <v>13040585496</v>
      </c>
      <c r="K20" s="15">
        <f t="shared" si="1"/>
        <v>10.115297090780381</v>
      </c>
      <c r="L20" s="52">
        <f>IF(J20&gt;1,AVERAGE(K18:K20),"")</f>
        <v>10.125543337052553</v>
      </c>
      <c r="M20" s="83">
        <f t="shared" si="0"/>
        <v>1.0498556267001612E-4</v>
      </c>
      <c r="N20" s="140"/>
    </row>
    <row r="21" spans="1:14" x14ac:dyDescent="0.2">
      <c r="A21" s="48">
        <v>4</v>
      </c>
      <c r="B21" s="12"/>
      <c r="C21" s="63"/>
      <c r="D21" s="63"/>
      <c r="E21" s="63"/>
      <c r="F21" s="63"/>
      <c r="G21" s="63"/>
      <c r="H21" s="63"/>
      <c r="I21" s="54"/>
      <c r="J21" s="59">
        <v>14686468647</v>
      </c>
      <c r="K21" s="13">
        <f t="shared" si="1"/>
        <v>10.166917382482628</v>
      </c>
      <c r="L21" s="41">
        <f>IF(J21&gt;1,AVERAGE(K21:K23),"")</f>
        <v>10.165300614898598</v>
      </c>
      <c r="M21" s="51">
        <f t="shared" si="0"/>
        <v>2.6139374207714919E-6</v>
      </c>
      <c r="N21" s="137">
        <f>IF(COUNT(M21:M23)&gt;0,COUNT(M21:M23)-1,"")</f>
        <v>2</v>
      </c>
    </row>
    <row r="22" spans="1:14" x14ac:dyDescent="0.2">
      <c r="A22" s="40"/>
      <c r="B22" s="49"/>
      <c r="C22" s="64"/>
      <c r="D22" s="64"/>
      <c r="E22" s="64"/>
      <c r="F22" s="64"/>
      <c r="G22" s="64"/>
      <c r="H22" s="64"/>
      <c r="I22" s="55"/>
      <c r="J22" s="60">
        <v>13477975016</v>
      </c>
      <c r="K22" s="13">
        <f t="shared" si="1"/>
        <v>10.129624646988688</v>
      </c>
      <c r="L22" s="41">
        <f>IF(J22&gt;1,AVERAGE(K21:K23),"")</f>
        <v>10.165300614898598</v>
      </c>
      <c r="M22" s="42">
        <f t="shared" si="0"/>
        <v>1.2727746863089209E-3</v>
      </c>
      <c r="N22" s="137"/>
    </row>
    <row r="23" spans="1:14" x14ac:dyDescent="0.2">
      <c r="A23" s="72"/>
      <c r="B23" s="73"/>
      <c r="C23" s="74"/>
      <c r="D23" s="74"/>
      <c r="E23" s="74"/>
      <c r="F23" s="74"/>
      <c r="G23" s="74"/>
      <c r="H23" s="74"/>
      <c r="I23" s="82"/>
      <c r="J23" s="75">
        <v>15825586543</v>
      </c>
      <c r="K23" s="76">
        <f t="shared" si="1"/>
        <v>10.199359815224474</v>
      </c>
      <c r="L23" s="77">
        <f>IF(J23&gt;1,AVERAGE(K21:K23),"")</f>
        <v>10.165300614898598</v>
      </c>
      <c r="M23" s="42">
        <f t="shared" si="0"/>
        <v>1.1600291268381484E-3</v>
      </c>
      <c r="N23" s="138"/>
    </row>
    <row r="24" spans="1:14" x14ac:dyDescent="0.2">
      <c r="A24" s="78">
        <v>10</v>
      </c>
      <c r="B24" s="16"/>
      <c r="C24" s="66"/>
      <c r="D24" s="66"/>
      <c r="E24" s="66"/>
      <c r="F24" s="66"/>
      <c r="G24" s="66"/>
      <c r="H24" s="66"/>
      <c r="I24" s="56"/>
      <c r="J24" s="62">
        <v>11443779108</v>
      </c>
      <c r="K24" s="17">
        <f t="shared" si="1"/>
        <v>10.058569466303572</v>
      </c>
      <c r="L24" s="45">
        <f>IF(J24&gt;1,AVERAGE(K24:K26),"")</f>
        <v>10.063617222964751</v>
      </c>
      <c r="M24" s="42">
        <f t="shared" si="0"/>
        <v>2.5479847310479918E-5</v>
      </c>
      <c r="N24" s="139">
        <f>IF(COUNT(M24:M26)&gt;0,COUNT(M24:M26)-1,"")</f>
        <v>2</v>
      </c>
    </row>
    <row r="25" spans="1:14" x14ac:dyDescent="0.2">
      <c r="A25" s="40"/>
      <c r="B25" s="49"/>
      <c r="C25" s="64"/>
      <c r="D25" s="64"/>
      <c r="E25" s="64"/>
      <c r="F25" s="64"/>
      <c r="G25" s="64"/>
      <c r="H25" s="64"/>
      <c r="I25" s="55"/>
      <c r="J25" s="60">
        <v>10479041916</v>
      </c>
      <c r="K25" s="13">
        <f t="shared" si="1"/>
        <v>10.020321577531762</v>
      </c>
      <c r="L25" s="41">
        <f>IF(J25&gt;1,AVERAGE(K24:K26),"")</f>
        <v>10.063617222964751</v>
      </c>
      <c r="M25" s="42">
        <f t="shared" si="0"/>
        <v>1.8745129134591324E-3</v>
      </c>
      <c r="N25" s="137"/>
    </row>
    <row r="26" spans="1:14" x14ac:dyDescent="0.2">
      <c r="A26" s="79"/>
      <c r="B26" s="14"/>
      <c r="C26" s="65"/>
      <c r="D26" s="65"/>
      <c r="E26" s="65"/>
      <c r="F26" s="65"/>
      <c r="G26" s="65"/>
      <c r="H26" s="65"/>
      <c r="I26" s="57"/>
      <c r="J26" s="61">
        <v>12940785096</v>
      </c>
      <c r="K26" s="15">
        <f t="shared" si="1"/>
        <v>10.11196062505892</v>
      </c>
      <c r="L26" s="52">
        <f>IF(J26&gt;1,AVERAGE(K24:K26),"")</f>
        <v>10.063617222964751</v>
      </c>
      <c r="M26" s="83">
        <f t="shared" si="0"/>
        <v>2.3370845260384703E-3</v>
      </c>
      <c r="N26" s="140"/>
    </row>
    <row r="27" spans="1:14" x14ac:dyDescent="0.2">
      <c r="A27" s="48">
        <v>3</v>
      </c>
      <c r="B27" s="12"/>
      <c r="C27" s="63"/>
      <c r="D27" s="63"/>
      <c r="E27" s="63"/>
      <c r="F27" s="63"/>
      <c r="G27" s="63"/>
      <c r="H27" s="63"/>
      <c r="I27" s="54"/>
      <c r="J27" s="59">
        <v>9111994698</v>
      </c>
      <c r="K27" s="13">
        <f t="shared" si="1"/>
        <v>9.9596134583680129</v>
      </c>
      <c r="L27" s="41">
        <f>IF(J27&gt;1,AVERAGE(K27:K29),"")</f>
        <v>10.015685142330753</v>
      </c>
      <c r="M27" s="51">
        <f t="shared" si="0"/>
        <v>3.144033742417392E-3</v>
      </c>
      <c r="N27" s="137">
        <f>IF(COUNT(M27:M29)&gt;0,COUNT(M27:M29)-1,"")</f>
        <v>2</v>
      </c>
    </row>
    <row r="28" spans="1:14" x14ac:dyDescent="0.2">
      <c r="A28" s="40"/>
      <c r="B28" s="49"/>
      <c r="C28" s="64"/>
      <c r="D28" s="64"/>
      <c r="E28" s="64"/>
      <c r="F28" s="64"/>
      <c r="G28" s="64"/>
      <c r="H28" s="64"/>
      <c r="I28" s="55"/>
      <c r="J28" s="60">
        <v>10072895958</v>
      </c>
      <c r="K28" s="13">
        <f t="shared" si="1"/>
        <v>10.003154348186955</v>
      </c>
      <c r="L28" s="41">
        <f>IF(J28&gt;1,AVERAGE(K27:K29),"")</f>
        <v>10.015685142330753</v>
      </c>
      <c r="M28" s="42">
        <f t="shared" si="0"/>
        <v>1.5702080187423632E-4</v>
      </c>
      <c r="N28" s="137"/>
    </row>
    <row r="29" spans="1:14" x14ac:dyDescent="0.2">
      <c r="A29" s="72"/>
      <c r="B29" s="73"/>
      <c r="C29" s="74"/>
      <c r="D29" s="74"/>
      <c r="E29" s="74"/>
      <c r="F29" s="74"/>
      <c r="G29" s="74"/>
      <c r="H29" s="74"/>
      <c r="I29" s="82"/>
      <c r="J29" s="75">
        <v>12141927083</v>
      </c>
      <c r="K29" s="76">
        <f t="shared" si="1"/>
        <v>10.084287620437291</v>
      </c>
      <c r="L29" s="77">
        <f>IF(J29&gt;1,AVERAGE(K27:K29),"")</f>
        <v>10.015685142330753</v>
      </c>
      <c r="M29" s="42">
        <f t="shared" si="0"/>
        <v>4.7063000023579906E-3</v>
      </c>
      <c r="N29" s="138"/>
    </row>
    <row r="30" spans="1:14" x14ac:dyDescent="0.2">
      <c r="A30" s="78">
        <v>19</v>
      </c>
      <c r="B30" s="16"/>
      <c r="C30" s="66"/>
      <c r="D30" s="66"/>
      <c r="E30" s="66"/>
      <c r="F30" s="66"/>
      <c r="G30" s="66"/>
      <c r="H30" s="66"/>
      <c r="I30" s="56"/>
      <c r="J30" s="62">
        <v>15333333333</v>
      </c>
      <c r="K30" s="17">
        <f t="shared" si="1"/>
        <v>10.18563657695247</v>
      </c>
      <c r="L30" s="45">
        <f>IF(J30&gt;1,AVERAGE(K30:K32),"")</f>
        <v>10.208042749165372</v>
      </c>
      <c r="M30" s="42">
        <f t="shared" si="0"/>
        <v>5.0203655323421568E-4</v>
      </c>
      <c r="N30" s="139">
        <f>IF(COUNT(M30:M32)&gt;0,COUNT(M30:M32)-1,"")</f>
        <v>1</v>
      </c>
    </row>
    <row r="31" spans="1:14" x14ac:dyDescent="0.2">
      <c r="A31" s="40"/>
      <c r="B31" s="49"/>
      <c r="C31" s="64"/>
      <c r="D31" s="64"/>
      <c r="E31" s="64"/>
      <c r="F31" s="64"/>
      <c r="G31" s="64"/>
      <c r="H31" s="64"/>
      <c r="I31" s="55"/>
      <c r="J31" s="60">
        <v>17000000000</v>
      </c>
      <c r="K31" s="13">
        <f t="shared" si="1"/>
        <v>10.230448921378274</v>
      </c>
      <c r="L31" s="41">
        <f>IF(J31&gt;1,AVERAGE(K30:K32),"")</f>
        <v>10.208042749165372</v>
      </c>
      <c r="M31" s="42">
        <f t="shared" si="0"/>
        <v>5.0203655323421568E-4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/>
      <c r="K32" s="15" t="str">
        <f t="shared" si="1"/>
        <v/>
      </c>
      <c r="L32" s="52" t="str">
        <f>IF(J32&gt;1,AVERAGE(K30:K32),"")</f>
        <v/>
      </c>
      <c r="M32" s="83" t="str">
        <f t="shared" si="0"/>
        <v/>
      </c>
      <c r="N32" s="140"/>
    </row>
    <row r="33" spans="1:14" x14ac:dyDescent="0.2">
      <c r="A33" s="48">
        <v>8</v>
      </c>
      <c r="B33" s="12"/>
      <c r="C33" s="63"/>
      <c r="D33" s="63"/>
      <c r="E33" s="63"/>
      <c r="F33" s="63"/>
      <c r="G33" s="63"/>
      <c r="H33" s="63"/>
      <c r="I33" s="54"/>
      <c r="J33" s="59">
        <v>9694555113</v>
      </c>
      <c r="K33" s="13">
        <f t="shared" si="1"/>
        <v>9.9865278839250493</v>
      </c>
      <c r="L33" s="41">
        <f>IF(J33&gt;1,AVERAGE(K33:K35),"")</f>
        <v>9.986911595637558</v>
      </c>
      <c r="M33" s="51">
        <f t="shared" si="0"/>
        <v>1.4723467831638034E-7</v>
      </c>
      <c r="N33" s="137">
        <f>IF(COUNT(M33:M35)&gt;0,COUNT(M33:M35)-1,"")</f>
        <v>2</v>
      </c>
    </row>
    <row r="34" spans="1:14" x14ac:dyDescent="0.2">
      <c r="A34" s="40"/>
      <c r="B34" s="49"/>
      <c r="C34" s="64"/>
      <c r="D34" s="64"/>
      <c r="E34" s="64"/>
      <c r="F34" s="64"/>
      <c r="G34" s="64"/>
      <c r="H34" s="64"/>
      <c r="I34" s="55"/>
      <c r="J34" s="60">
        <v>8964143426</v>
      </c>
      <c r="K34" s="13">
        <f t="shared" si="1"/>
        <v>9.9525087966160406</v>
      </c>
      <c r="L34" s="41">
        <f>IF(J34&gt;1,AVERAGE(K33:K35),"")</f>
        <v>9.986911595637558</v>
      </c>
      <c r="M34" s="42">
        <f t="shared" si="0"/>
        <v>1.1835525805149211E-3</v>
      </c>
      <c r="N34" s="137"/>
    </row>
    <row r="35" spans="1:14" x14ac:dyDescent="0.2">
      <c r="A35" s="72"/>
      <c r="B35" s="73"/>
      <c r="C35" s="74"/>
      <c r="D35" s="74"/>
      <c r="E35" s="74"/>
      <c r="F35" s="74"/>
      <c r="G35" s="74"/>
      <c r="H35" s="74"/>
      <c r="I35" s="82"/>
      <c r="J35" s="75">
        <v>10512308716</v>
      </c>
      <c r="K35" s="76">
        <f t="shared" si="1"/>
        <v>10.021698106371582</v>
      </c>
      <c r="L35" s="77">
        <f>IF(J35&gt;1,AVERAGE(K33:K35),"")</f>
        <v>9.986911595637558</v>
      </c>
      <c r="M35" s="42">
        <f t="shared" si="0"/>
        <v>1.2101013290483941E-3</v>
      </c>
      <c r="N35" s="138"/>
    </row>
    <row r="36" spans="1:14" x14ac:dyDescent="0.2">
      <c r="A36" s="78">
        <v>14</v>
      </c>
      <c r="B36" s="16"/>
      <c r="C36" s="66"/>
      <c r="D36" s="66"/>
      <c r="E36" s="66"/>
      <c r="F36" s="66"/>
      <c r="G36" s="66"/>
      <c r="H36" s="66"/>
      <c r="I36" s="56"/>
      <c r="J36" s="62">
        <v>13300000000</v>
      </c>
      <c r="K36" s="17">
        <f t="shared" si="1"/>
        <v>10.123851640967086</v>
      </c>
      <c r="L36" s="45">
        <f>IF(J36&gt;1,AVERAGE(K36:K38),"")</f>
        <v>10.113708322365468</v>
      </c>
      <c r="M36" s="42">
        <f t="shared" si="0"/>
        <v>1.0288691225391602E-4</v>
      </c>
      <c r="N36" s="139">
        <f>IF(COUNT(M36:M38)&gt;0,COUNT(M36:M38)-1,"")</f>
        <v>2</v>
      </c>
    </row>
    <row r="37" spans="1:14" x14ac:dyDescent="0.2">
      <c r="A37" s="50"/>
      <c r="B37" s="49"/>
      <c r="C37" s="64"/>
      <c r="D37" s="64"/>
      <c r="E37" s="64"/>
      <c r="F37" s="64"/>
      <c r="G37" s="64"/>
      <c r="H37" s="64"/>
      <c r="I37" s="55"/>
      <c r="J37" s="62">
        <v>13300000000</v>
      </c>
      <c r="K37" s="13">
        <f t="shared" si="1"/>
        <v>10.123851640967086</v>
      </c>
      <c r="L37" s="41">
        <f>IF(J37&gt;1,AVERAGE(K36:K38),"")</f>
        <v>10.113708322365468</v>
      </c>
      <c r="M37" s="42">
        <f t="shared" si="0"/>
        <v>1.0288691225391602E-4</v>
      </c>
      <c r="N37" s="137"/>
    </row>
    <row r="38" spans="1:14" x14ac:dyDescent="0.2">
      <c r="A38" s="79"/>
      <c r="B38" s="14"/>
      <c r="C38" s="65"/>
      <c r="D38" s="65"/>
      <c r="E38" s="65"/>
      <c r="F38" s="65"/>
      <c r="G38" s="65"/>
      <c r="H38" s="65"/>
      <c r="I38" s="57"/>
      <c r="J38" s="62">
        <v>12400000000</v>
      </c>
      <c r="K38" s="15">
        <f t="shared" si="1"/>
        <v>10.093421685162236</v>
      </c>
      <c r="L38" s="52">
        <f>IF(J38&gt;1,AVERAGE(K36:K38),"")</f>
        <v>10.113708322365468</v>
      </c>
      <c r="M38" s="83">
        <f t="shared" si="0"/>
        <v>4.1154764901559204E-4</v>
      </c>
      <c r="N38" s="140"/>
    </row>
    <row r="39" spans="1:14" x14ac:dyDescent="0.2">
      <c r="A39" s="48"/>
      <c r="B39" s="12"/>
      <c r="C39" s="63"/>
      <c r="D39" s="63"/>
      <c r="E39" s="63"/>
      <c r="F39" s="63"/>
      <c r="G39" s="63"/>
      <c r="H39" s="63"/>
      <c r="I39" s="54"/>
      <c r="J39" s="59"/>
      <c r="K39" s="13" t="str">
        <f t="shared" si="1"/>
        <v/>
      </c>
      <c r="L39" s="41" t="str">
        <f>IF(J39&gt;1,AVERAGE(K39:K41),"")</f>
        <v/>
      </c>
      <c r="M39" s="51" t="str">
        <f t="shared" si="0"/>
        <v/>
      </c>
      <c r="N39" s="137" t="str">
        <f>IF(COUNT(M39:M41)&gt;0,COUNT(M39:M41)-1,"")</f>
        <v/>
      </c>
    </row>
    <row r="40" spans="1:14" x14ac:dyDescent="0.2">
      <c r="A40" s="50"/>
      <c r="B40" s="49"/>
      <c r="C40" s="64"/>
      <c r="D40" s="64"/>
      <c r="E40" s="64"/>
      <c r="F40" s="64"/>
      <c r="G40" s="64"/>
      <c r="H40" s="64"/>
      <c r="I40" s="55"/>
      <c r="J40" s="60"/>
      <c r="K40" s="13" t="str">
        <f t="shared" si="1"/>
        <v/>
      </c>
      <c r="L40" s="41" t="str">
        <f>IF(J40&gt;1,AVERAGE(K39:K41),"")</f>
        <v/>
      </c>
      <c r="M40" s="42" t="str">
        <f t="shared" si="0"/>
        <v/>
      </c>
      <c r="N40" s="137"/>
    </row>
    <row r="41" spans="1:14" x14ac:dyDescent="0.2">
      <c r="A41" s="72"/>
      <c r="B41" s="73"/>
      <c r="C41" s="74"/>
      <c r="D41" s="74"/>
      <c r="E41" s="74"/>
      <c r="F41" s="74"/>
      <c r="G41" s="74"/>
      <c r="H41" s="74"/>
      <c r="I41" s="82"/>
      <c r="J41" s="75"/>
      <c r="K41" s="76" t="str">
        <f t="shared" si="1"/>
        <v/>
      </c>
      <c r="L41" s="77" t="str">
        <f>IF(J41&gt;1,AVERAGE(K39:K41),"")</f>
        <v/>
      </c>
      <c r="M41" s="42" t="str">
        <f t="shared" si="0"/>
        <v/>
      </c>
      <c r="N41" s="138"/>
    </row>
    <row r="42" spans="1:14" x14ac:dyDescent="0.2">
      <c r="A42" s="78"/>
      <c r="B42" s="16"/>
      <c r="C42" s="66"/>
      <c r="D42" s="66"/>
      <c r="E42" s="66"/>
      <c r="F42" s="66"/>
      <c r="G42" s="66"/>
      <c r="H42" s="66"/>
      <c r="I42" s="56"/>
      <c r="J42" s="62"/>
      <c r="K42" s="17" t="str">
        <f t="shared" si="1"/>
        <v/>
      </c>
      <c r="L42" s="45" t="str">
        <f>IF(J42&gt;1,AVERAGE(K42:K44),"")</f>
        <v/>
      </c>
      <c r="M42" s="42" t="str">
        <f t="shared" si="0"/>
        <v/>
      </c>
      <c r="N42" s="139" t="str">
        <f>IF(COUNT(M42:M44)&gt;0,COUNT(M42:M44)-1,"")</f>
        <v/>
      </c>
    </row>
    <row r="43" spans="1:14" x14ac:dyDescent="0.2">
      <c r="A43" s="50"/>
      <c r="B43" s="49"/>
      <c r="C43" s="64"/>
      <c r="D43" s="64"/>
      <c r="E43" s="64"/>
      <c r="F43" s="64"/>
      <c r="G43" s="64"/>
      <c r="H43" s="64"/>
      <c r="I43" s="55"/>
      <c r="J43" s="60"/>
      <c r="K43" s="13" t="str">
        <f t="shared" si="1"/>
        <v/>
      </c>
      <c r="L43" s="41" t="str">
        <f>IF(J43&gt;1,AVERAGE(K42:K44),"")</f>
        <v/>
      </c>
      <c r="M43" s="42" t="str">
        <f t="shared" si="0"/>
        <v/>
      </c>
      <c r="N43" s="137"/>
    </row>
    <row r="44" spans="1:14" x14ac:dyDescent="0.2">
      <c r="A44" s="79"/>
      <c r="B44" s="14"/>
      <c r="C44" s="65"/>
      <c r="D44" s="65"/>
      <c r="E44" s="65"/>
      <c r="F44" s="65"/>
      <c r="G44" s="65"/>
      <c r="H44" s="65"/>
      <c r="I44" s="57"/>
      <c r="J44" s="61"/>
      <c r="K44" s="15" t="str">
        <f t="shared" si="1"/>
        <v/>
      </c>
      <c r="L44" s="52" t="str">
        <f>IF(J44&gt;1,AVERAGE(K42:K44),"")</f>
        <v/>
      </c>
      <c r="M44" s="83" t="str">
        <f t="shared" si="0"/>
        <v/>
      </c>
      <c r="N44" s="140"/>
    </row>
    <row r="45" spans="1:14" x14ac:dyDescent="0.2">
      <c r="A45" s="48"/>
      <c r="B45" s="12"/>
      <c r="C45" s="63"/>
      <c r="D45" s="63"/>
      <c r="E45" s="63"/>
      <c r="F45" s="63"/>
      <c r="G45" s="63"/>
      <c r="H45" s="63"/>
      <c r="I45" s="54"/>
      <c r="J45" s="59"/>
      <c r="K45" s="13" t="str">
        <f t="shared" si="1"/>
        <v/>
      </c>
      <c r="L45" s="41" t="str">
        <f>IF(J45&gt;1,AVERAGE(K45:K47),"")</f>
        <v/>
      </c>
      <c r="M45" s="51" t="str">
        <f t="shared" si="0"/>
        <v/>
      </c>
      <c r="N45" s="137" t="str">
        <f>IF(COUNT(M45:M47)&gt;0,COUNT(M45:M47)-1,"")</f>
        <v/>
      </c>
    </row>
    <row r="46" spans="1:14" x14ac:dyDescent="0.2">
      <c r="A46" s="50"/>
      <c r="B46" s="49"/>
      <c r="C46" s="64"/>
      <c r="D46" s="64"/>
      <c r="E46" s="64"/>
      <c r="F46" s="64"/>
      <c r="G46" s="64"/>
      <c r="H46" s="64"/>
      <c r="I46" s="55"/>
      <c r="J46" s="60"/>
      <c r="K46" s="13" t="str">
        <f t="shared" si="1"/>
        <v/>
      </c>
      <c r="L46" s="41" t="str">
        <f>IF(J46&gt;1,AVERAGE(K45:K47),"")</f>
        <v/>
      </c>
      <c r="M46" s="42" t="str">
        <f t="shared" si="0"/>
        <v/>
      </c>
      <c r="N46" s="137"/>
    </row>
    <row r="47" spans="1:14" ht="13.5" thickBot="1" x14ac:dyDescent="0.25">
      <c r="A47" s="44"/>
      <c r="B47" s="18"/>
      <c r="C47" s="67"/>
      <c r="D47" s="67"/>
      <c r="E47" s="67"/>
      <c r="F47" s="67"/>
      <c r="G47" s="67"/>
      <c r="H47" s="67"/>
      <c r="I47" s="58"/>
      <c r="J47" s="61"/>
      <c r="K47" s="13" t="str">
        <f t="shared" si="1"/>
        <v/>
      </c>
      <c r="L47" s="52" t="str">
        <f>IF(J47&gt;1,AVERAGE(K45:K47),"")</f>
        <v/>
      </c>
      <c r="M47" s="42" t="str">
        <f t="shared" si="0"/>
        <v/>
      </c>
      <c r="N47" s="140"/>
    </row>
    <row r="48" spans="1:14" ht="13.5" thickBot="1" x14ac:dyDescent="0.25">
      <c r="L48" s="4" t="s">
        <v>94</v>
      </c>
      <c r="M48" s="19">
        <f>SUM(M9:M47)</f>
        <v>3.3235065143617501E-2</v>
      </c>
      <c r="N48" s="53">
        <f>SUM(N9:N47)</f>
        <v>19</v>
      </c>
    </row>
    <row r="49" spans="1:13" ht="13.5" thickBot="1" x14ac:dyDescent="0.25">
      <c r="A49" s="20" t="s">
        <v>88</v>
      </c>
      <c r="I49" s="21"/>
      <c r="J49" s="22"/>
      <c r="K49" s="23"/>
      <c r="L49" s="4" t="s">
        <v>95</v>
      </c>
      <c r="M49" s="24">
        <f>2*M48</f>
        <v>6.6470130287235002E-2</v>
      </c>
    </row>
    <row r="50" spans="1:13" ht="13.5" thickBot="1" x14ac:dyDescent="0.25">
      <c r="A50" s="148"/>
      <c r="B50" s="148"/>
      <c r="C50" s="148"/>
      <c r="D50" s="148"/>
      <c r="E50" s="148"/>
      <c r="F50" s="148"/>
      <c r="G50" s="148"/>
      <c r="H50" s="148"/>
      <c r="I50" s="25"/>
      <c r="J50" s="22"/>
      <c r="K50" s="26"/>
    </row>
    <row r="51" spans="1:13" ht="14.25" x14ac:dyDescent="0.25">
      <c r="A51" s="148"/>
      <c r="B51" s="148"/>
      <c r="C51" s="148"/>
      <c r="D51" s="148"/>
      <c r="E51" s="148"/>
      <c r="F51" s="148"/>
      <c r="G51" s="148"/>
      <c r="H51" s="148"/>
      <c r="I51" s="25"/>
      <c r="J51" s="27"/>
      <c r="K51" s="27"/>
      <c r="M51" s="28" t="s">
        <v>109</v>
      </c>
    </row>
    <row r="52" spans="1:13" ht="13.5" thickBot="1" x14ac:dyDescent="0.25">
      <c r="A52" s="148"/>
      <c r="B52" s="148"/>
      <c r="C52" s="148"/>
      <c r="D52" s="148"/>
      <c r="E52" s="148"/>
      <c r="F52" s="148"/>
      <c r="G52" s="148"/>
      <c r="H52" s="148"/>
      <c r="M52" s="29">
        <f>(M49/N48)^0.5</f>
        <v>5.9147509751928472E-2</v>
      </c>
    </row>
    <row r="53" spans="1:13" x14ac:dyDescent="0.2">
      <c r="A53" s="148"/>
      <c r="B53" s="148"/>
      <c r="C53" s="148"/>
      <c r="D53" s="148"/>
      <c r="E53" s="148"/>
      <c r="F53" s="148"/>
      <c r="G53" s="148"/>
      <c r="H53" s="148"/>
      <c r="J53" s="3"/>
      <c r="K53" s="30"/>
    </row>
    <row r="54" spans="1:13" x14ac:dyDescent="0.2">
      <c r="A54" s="148"/>
      <c r="B54" s="148"/>
      <c r="C54" s="148"/>
      <c r="D54" s="148"/>
      <c r="E54" s="148"/>
      <c r="F54" s="148"/>
      <c r="G54" s="148"/>
      <c r="H54" s="148"/>
      <c r="J54" s="31"/>
      <c r="K54" s="68" t="s">
        <v>25</v>
      </c>
      <c r="L54" s="69">
        <f>MIN(L9:L47)</f>
        <v>9.7103663624573517</v>
      </c>
    </row>
    <row r="55" spans="1:13" x14ac:dyDescent="0.2">
      <c r="A55" s="148"/>
      <c r="B55" s="148"/>
      <c r="C55" s="148"/>
      <c r="D55" s="148"/>
      <c r="E55" s="148"/>
      <c r="F55" s="148"/>
      <c r="G55" s="148"/>
      <c r="H55" s="148"/>
      <c r="K55" s="70" t="s">
        <v>26</v>
      </c>
      <c r="L55" s="71">
        <f>MAX(L9:L47)</f>
        <v>10.208042749165372</v>
      </c>
    </row>
    <row r="56" spans="1:13" x14ac:dyDescent="0.2">
      <c r="A56" s="148"/>
      <c r="B56" s="148"/>
      <c r="C56" s="148"/>
      <c r="D56" s="148"/>
      <c r="E56" s="148"/>
      <c r="F56" s="148"/>
      <c r="G56" s="148"/>
      <c r="H56" s="148"/>
    </row>
    <row r="60" spans="1:13" x14ac:dyDescent="0.2">
      <c r="A60" s="4"/>
    </row>
    <row r="61" spans="1:13" x14ac:dyDescent="0.2">
      <c r="A61" s="32"/>
      <c r="B61" s="32"/>
    </row>
    <row r="62" spans="1:13" x14ac:dyDescent="0.2">
      <c r="B62" s="4"/>
    </row>
    <row r="63" spans="1:13" x14ac:dyDescent="0.2">
      <c r="B63" s="4"/>
    </row>
  </sheetData>
  <sheetProtection selectLockedCells="1"/>
  <mergeCells count="19">
    <mergeCell ref="N27:N29"/>
    <mergeCell ref="B3:D3"/>
    <mergeCell ref="B4:D4"/>
    <mergeCell ref="F4:I4"/>
    <mergeCell ref="B5:D5"/>
    <mergeCell ref="B6:D6"/>
    <mergeCell ref="N9:N11"/>
    <mergeCell ref="N12:N14"/>
    <mergeCell ref="N15:N17"/>
    <mergeCell ref="N18:N20"/>
    <mergeCell ref="N21:N23"/>
    <mergeCell ref="N24:N26"/>
    <mergeCell ref="A50:H56"/>
    <mergeCell ref="N30:N32"/>
    <mergeCell ref="N33:N35"/>
    <mergeCell ref="N36:N38"/>
    <mergeCell ref="N39:N41"/>
    <mergeCell ref="N42:N44"/>
    <mergeCell ref="N45:N47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63"/>
  <sheetViews>
    <sheetView zoomScale="70" zoomScaleNormal="70" zoomScaleSheetLayoutView="70" workbookViewId="0">
      <selection activeCell="M8" sqref="M8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5.5703125" style="2" customWidth="1"/>
    <col min="13" max="13" width="26.140625" style="2" customWidth="1"/>
    <col min="14" max="14" width="22.28515625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104</v>
      </c>
      <c r="C3" s="142"/>
      <c r="D3" s="143"/>
      <c r="F3" s="4"/>
    </row>
    <row r="4" spans="1:14" x14ac:dyDescent="0.2">
      <c r="A4" s="3" t="s">
        <v>98</v>
      </c>
      <c r="B4" s="141" t="s">
        <v>50</v>
      </c>
      <c r="C4" s="142"/>
      <c r="D4" s="143"/>
      <c r="F4" s="144" t="s">
        <v>53</v>
      </c>
      <c r="G4" s="145"/>
      <c r="H4" s="145"/>
      <c r="I4" s="146"/>
    </row>
    <row r="5" spans="1:14" x14ac:dyDescent="0.2">
      <c r="A5" s="5"/>
      <c r="B5" s="141" t="s">
        <v>52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46">
        <v>2</v>
      </c>
      <c r="B9" s="12"/>
      <c r="C9" s="63"/>
      <c r="D9" s="63"/>
      <c r="E9" s="63"/>
      <c r="F9" s="63"/>
      <c r="G9" s="63"/>
      <c r="H9" s="63"/>
      <c r="I9" s="54"/>
      <c r="J9" s="59">
        <v>19980314961</v>
      </c>
      <c r="K9" s="13">
        <f>IF(J9&gt;1,LOG10(J9),"")</f>
        <v>10.300602329973357</v>
      </c>
      <c r="L9" s="41">
        <f>IF(J9&gt;1,AVERAGE(K9:K11),"")</f>
        <v>10.309151685135747</v>
      </c>
      <c r="M9" s="42">
        <f t="shared" ref="M9:M47" si="0">IF(J9&gt;1,(K9-L9)^2,"")</f>
        <v>7.3091473692693545E-5</v>
      </c>
      <c r="N9" s="137">
        <f>IF(COUNT(M9:M11)&gt;0,COUNT(M9:M11)-1,"")</f>
        <v>2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19520997375</v>
      </c>
      <c r="K10" s="13">
        <f t="shared" ref="K10:K47" si="1">IF(J10&gt;1,LOG10(J10),"")</f>
        <v>10.290502003053687</v>
      </c>
      <c r="L10" s="41">
        <f>IF(J10&gt;1,AVERAGE(K9:K11),"")</f>
        <v>10.309151685135747</v>
      </c>
      <c r="M10" s="42">
        <f t="shared" si="0"/>
        <v>3.4781064176191286E-4</v>
      </c>
      <c r="N10" s="137"/>
    </row>
    <row r="11" spans="1:14" x14ac:dyDescent="0.2">
      <c r="A11" s="72"/>
      <c r="B11" s="73"/>
      <c r="C11" s="74"/>
      <c r="D11" s="74"/>
      <c r="E11" s="74"/>
      <c r="F11" s="74"/>
      <c r="G11" s="74"/>
      <c r="H11" s="74"/>
      <c r="I11" s="55"/>
      <c r="J11" s="75">
        <v>21694553806</v>
      </c>
      <c r="K11" s="76">
        <f t="shared" si="1"/>
        <v>10.336350722380198</v>
      </c>
      <c r="L11" s="77">
        <f>IF(J11&gt;1,AVERAGE(K9:K11),"")</f>
        <v>10.309151685135747</v>
      </c>
      <c r="M11" s="42">
        <f t="shared" si="0"/>
        <v>7.3978762702501134E-4</v>
      </c>
      <c r="N11" s="138"/>
    </row>
    <row r="12" spans="1:14" x14ac:dyDescent="0.2">
      <c r="A12" s="78">
        <v>11</v>
      </c>
      <c r="B12" s="16"/>
      <c r="C12" s="66"/>
      <c r="D12" s="66"/>
      <c r="E12" s="66"/>
      <c r="F12" s="66"/>
      <c r="G12" s="66"/>
      <c r="H12" s="66"/>
      <c r="I12" s="56"/>
      <c r="J12" s="62">
        <v>39986559140</v>
      </c>
      <c r="K12" s="17">
        <f t="shared" si="1"/>
        <v>10.601914034521025</v>
      </c>
      <c r="L12" s="45">
        <f>IF(J12&gt;1,AVERAGE(K12:K14),"")</f>
        <v>10.596998412865453</v>
      </c>
      <c r="M12" s="42">
        <f t="shared" si="0"/>
        <v>2.4163336260727537E-5</v>
      </c>
      <c r="N12" s="139">
        <f>IF(COUNT(M12:M14)&gt;0,COUNT(M12:M14)-1,"")</f>
        <v>2</v>
      </c>
    </row>
    <row r="13" spans="1:14" x14ac:dyDescent="0.2">
      <c r="A13" s="40"/>
      <c r="B13" s="49"/>
      <c r="C13" s="63"/>
      <c r="D13" s="63"/>
      <c r="E13" s="63"/>
      <c r="F13" s="63"/>
      <c r="G13" s="63"/>
      <c r="H13" s="63"/>
      <c r="I13" s="55"/>
      <c r="J13" s="60">
        <v>39136302294</v>
      </c>
      <c r="K13" s="13">
        <f t="shared" si="1"/>
        <v>10.592579789917442</v>
      </c>
      <c r="L13" s="41">
        <f>IF(J13&gt;1,AVERAGE(K12:K14),"")</f>
        <v>10.596998412865453</v>
      </c>
      <c r="M13" s="51">
        <f t="shared" si="0"/>
        <v>1.9524228756687337E-5</v>
      </c>
      <c r="N13" s="137"/>
    </row>
    <row r="14" spans="1:14" x14ac:dyDescent="0.2">
      <c r="A14" s="79"/>
      <c r="B14" s="14"/>
      <c r="C14" s="80"/>
      <c r="D14" s="80"/>
      <c r="E14" s="80"/>
      <c r="F14" s="80"/>
      <c r="G14" s="80"/>
      <c r="H14" s="80"/>
      <c r="I14" s="57"/>
      <c r="J14" s="61">
        <v>39491298527</v>
      </c>
      <c r="K14" s="15">
        <f t="shared" si="1"/>
        <v>10.596501414157892</v>
      </c>
      <c r="L14" s="81">
        <f>IF(J14&gt;1,AVERAGE(K12:K14),"")</f>
        <v>10.596998412865453</v>
      </c>
      <c r="M14" s="43">
        <f t="shared" si="0"/>
        <v>2.4700771531745059E-7</v>
      </c>
      <c r="N14" s="140"/>
    </row>
    <row r="15" spans="1:14" x14ac:dyDescent="0.2">
      <c r="A15" s="48">
        <v>15</v>
      </c>
      <c r="B15" s="12"/>
      <c r="C15" s="63"/>
      <c r="D15" s="63"/>
      <c r="E15" s="63"/>
      <c r="F15" s="63"/>
      <c r="G15" s="63"/>
      <c r="H15" s="63"/>
      <c r="I15" s="54"/>
      <c r="J15" s="59">
        <v>50565535595</v>
      </c>
      <c r="K15" s="13">
        <f t="shared" si="1"/>
        <v>10.703854611689797</v>
      </c>
      <c r="L15" s="41">
        <f>IF(J15&gt;1,AVERAGE(K15:K17),"")</f>
        <v>10.668248280670397</v>
      </c>
      <c r="M15" s="51">
        <f t="shared" si="0"/>
        <v>1.2678108086630808E-3</v>
      </c>
      <c r="N15" s="137">
        <f>IF(COUNT(M15:M17)&gt;0,COUNT(M15:M17)-1,"")</f>
        <v>2</v>
      </c>
    </row>
    <row r="16" spans="1:14" x14ac:dyDescent="0.2">
      <c r="A16" s="40"/>
      <c r="B16" s="49"/>
      <c r="C16" s="64"/>
      <c r="D16" s="64"/>
      <c r="E16" s="64"/>
      <c r="F16" s="64"/>
      <c r="G16" s="64"/>
      <c r="H16" s="64"/>
      <c r="I16" s="55"/>
      <c r="J16" s="60">
        <v>44376693767</v>
      </c>
      <c r="K16" s="13">
        <f t="shared" si="1"/>
        <v>10.64715494250537</v>
      </c>
      <c r="L16" s="41">
        <f>IF(J16&gt;1,AVERAGE(K15:K17),"")</f>
        <v>10.668248280670397</v>
      </c>
      <c r="M16" s="42">
        <f t="shared" si="0"/>
        <v>4.4492891494418967E-4</v>
      </c>
      <c r="N16" s="137"/>
    </row>
    <row r="17" spans="1:14" x14ac:dyDescent="0.2">
      <c r="A17" s="72"/>
      <c r="B17" s="73"/>
      <c r="C17" s="74"/>
      <c r="D17" s="74"/>
      <c r="E17" s="74"/>
      <c r="F17" s="74"/>
      <c r="G17" s="74"/>
      <c r="H17" s="74"/>
      <c r="I17" s="82"/>
      <c r="J17" s="75">
        <v>45054200542</v>
      </c>
      <c r="K17" s="76">
        <f t="shared" si="1"/>
        <v>10.65373528781603</v>
      </c>
      <c r="L17" s="77">
        <f>IF(J17&gt;1,AVERAGE(K15:K17),"")</f>
        <v>10.668248280670397</v>
      </c>
      <c r="M17" s="42">
        <f t="shared" si="0"/>
        <v>2.1062696159092117E-4</v>
      </c>
      <c r="N17" s="138"/>
    </row>
    <row r="18" spans="1:14" x14ac:dyDescent="0.2">
      <c r="A18" s="78">
        <v>6</v>
      </c>
      <c r="B18" s="16"/>
      <c r="C18" s="66"/>
      <c r="D18" s="66"/>
      <c r="E18" s="66"/>
      <c r="F18" s="66"/>
      <c r="G18" s="66"/>
      <c r="H18" s="66"/>
      <c r="I18" s="56"/>
      <c r="J18" s="62">
        <v>32673267327</v>
      </c>
      <c r="K18" s="17">
        <f t="shared" si="1"/>
        <v>10.514192566098798</v>
      </c>
      <c r="L18" s="45">
        <f>IF(J18&gt;1,AVERAGE(K18:K20),"")</f>
        <v>10.526702706568171</v>
      </c>
      <c r="M18" s="42">
        <f t="shared" si="0"/>
        <v>1.5650361456346186E-4</v>
      </c>
      <c r="N18" s="139">
        <f>IF(COUNT(M18:M20)&gt;0,COUNT(M18:M20)-1,"")</f>
        <v>2</v>
      </c>
    </row>
    <row r="19" spans="1:14" x14ac:dyDescent="0.2">
      <c r="A19" s="40"/>
      <c r="B19" s="49"/>
      <c r="C19" s="64"/>
      <c r="D19" s="64"/>
      <c r="E19" s="64"/>
      <c r="F19" s="64"/>
      <c r="G19" s="64"/>
      <c r="H19" s="64"/>
      <c r="I19" s="55"/>
      <c r="J19" s="60">
        <v>37220026350</v>
      </c>
      <c r="K19" s="13">
        <f t="shared" si="1"/>
        <v>10.570776676254596</v>
      </c>
      <c r="L19" s="41">
        <f>IF(J19&gt;1,AVERAGE(K18:K20),"")</f>
        <v>10.526702706568171</v>
      </c>
      <c r="M19" s="42">
        <f t="shared" si="0"/>
        <v>1.9425148039198673E-3</v>
      </c>
      <c r="N19" s="137"/>
    </row>
    <row r="20" spans="1:14" x14ac:dyDescent="0.2">
      <c r="A20" s="79"/>
      <c r="B20" s="14"/>
      <c r="C20" s="65"/>
      <c r="D20" s="65"/>
      <c r="E20" s="65"/>
      <c r="F20" s="65"/>
      <c r="G20" s="65"/>
      <c r="H20" s="65"/>
      <c r="I20" s="57"/>
      <c r="J20" s="61">
        <v>31270791750</v>
      </c>
      <c r="K20" s="15">
        <f t="shared" si="1"/>
        <v>10.495138877351119</v>
      </c>
      <c r="L20" s="52">
        <f>IF(J20&gt;1,AVERAGE(K18:K20),"")</f>
        <v>10.526702706568171</v>
      </c>
      <c r="M20" s="83">
        <f t="shared" si="0"/>
        <v>9.9627531484326238E-4</v>
      </c>
      <c r="N20" s="140"/>
    </row>
    <row r="21" spans="1:14" x14ac:dyDescent="0.2">
      <c r="A21" s="48">
        <v>4</v>
      </c>
      <c r="B21" s="12"/>
      <c r="C21" s="63"/>
      <c r="D21" s="63"/>
      <c r="E21" s="63"/>
      <c r="F21" s="63"/>
      <c r="G21" s="63"/>
      <c r="H21" s="63"/>
      <c r="I21" s="54"/>
      <c r="J21" s="59">
        <v>32338308458</v>
      </c>
      <c r="K21" s="13">
        <f t="shared" si="1"/>
        <v>10.509717299226242</v>
      </c>
      <c r="L21" s="41">
        <f>IF(J21&gt;1,AVERAGE(K21:K23),"")</f>
        <v>10.51547595242152</v>
      </c>
      <c r="M21" s="51">
        <f t="shared" si="0"/>
        <v>3.3162086623480617E-5</v>
      </c>
      <c r="N21" s="137">
        <f>IF(COUNT(M21:M23)&gt;0,COUNT(M21:M23)-1,"")</f>
        <v>2</v>
      </c>
    </row>
    <row r="22" spans="1:14" x14ac:dyDescent="0.2">
      <c r="A22" s="40"/>
      <c r="B22" s="49"/>
      <c r="C22" s="64"/>
      <c r="D22" s="64"/>
      <c r="E22" s="64"/>
      <c r="F22" s="64"/>
      <c r="G22" s="64"/>
      <c r="H22" s="64"/>
      <c r="I22" s="55"/>
      <c r="J22" s="60">
        <v>33650634603</v>
      </c>
      <c r="K22" s="13">
        <f t="shared" si="1"/>
        <v>10.526993258812071</v>
      </c>
      <c r="L22" s="41">
        <f>IF(J22&gt;1,AVERAGE(K21:K23),"")</f>
        <v>10.51547595242152</v>
      </c>
      <c r="M22" s="42">
        <f t="shared" si="0"/>
        <v>1.3264834649384064E-4</v>
      </c>
      <c r="N22" s="137"/>
    </row>
    <row r="23" spans="1:14" x14ac:dyDescent="0.2">
      <c r="A23" s="72"/>
      <c r="B23" s="73"/>
      <c r="C23" s="74"/>
      <c r="D23" s="74"/>
      <c r="E23" s="74"/>
      <c r="F23" s="74"/>
      <c r="G23" s="74"/>
      <c r="H23" s="74"/>
      <c r="I23" s="82"/>
      <c r="J23" s="75">
        <v>32338308458</v>
      </c>
      <c r="K23" s="76">
        <f t="shared" si="1"/>
        <v>10.509717299226242</v>
      </c>
      <c r="L23" s="77">
        <f>IF(J23&gt;1,AVERAGE(K21:K23),"")</f>
        <v>10.51547595242152</v>
      </c>
      <c r="M23" s="42">
        <f t="shared" si="0"/>
        <v>3.3162086623480617E-5</v>
      </c>
      <c r="N23" s="138"/>
    </row>
    <row r="24" spans="1:14" x14ac:dyDescent="0.2">
      <c r="A24" s="78">
        <v>10</v>
      </c>
      <c r="B24" s="16"/>
      <c r="C24" s="66"/>
      <c r="D24" s="66"/>
      <c r="E24" s="66"/>
      <c r="F24" s="66"/>
      <c r="G24" s="66"/>
      <c r="H24" s="66"/>
      <c r="I24" s="56"/>
      <c r="J24" s="62">
        <v>31936127745</v>
      </c>
      <c r="K24" s="17">
        <f t="shared" si="1"/>
        <v>10.50428225679533</v>
      </c>
      <c r="L24" s="45">
        <f>IF(J24&gt;1,AVERAGE(K24:K26),"")</f>
        <v>10.533441516089562</v>
      </c>
      <c r="M24" s="42">
        <f t="shared" si="0"/>
        <v>8.5026240258826943E-4</v>
      </c>
      <c r="N24" s="139">
        <f>IF(COUNT(M24:M26)&gt;0,COUNT(M24:M26)-1,"")</f>
        <v>2</v>
      </c>
    </row>
    <row r="25" spans="1:14" x14ac:dyDescent="0.2">
      <c r="A25" s="40"/>
      <c r="B25" s="49"/>
      <c r="C25" s="64"/>
      <c r="D25" s="64"/>
      <c r="E25" s="64"/>
      <c r="F25" s="64"/>
      <c r="G25" s="64"/>
      <c r="H25" s="64"/>
      <c r="I25" s="55"/>
      <c r="J25" s="60">
        <v>29940119760</v>
      </c>
      <c r="K25" s="13">
        <f t="shared" si="1"/>
        <v>10.476253533181486</v>
      </c>
      <c r="L25" s="41">
        <f>IF(J25&gt;1,AVERAGE(K24:K26),"")</f>
        <v>10.533441516089562</v>
      </c>
      <c r="M25" s="42">
        <f t="shared" si="0"/>
        <v>3.270465389094358E-3</v>
      </c>
      <c r="N25" s="137"/>
    </row>
    <row r="26" spans="1:14" x14ac:dyDescent="0.2">
      <c r="A26" s="79"/>
      <c r="B26" s="14"/>
      <c r="C26" s="65"/>
      <c r="D26" s="65"/>
      <c r="E26" s="65"/>
      <c r="F26" s="65"/>
      <c r="G26" s="65"/>
      <c r="H26" s="65"/>
      <c r="I26" s="57"/>
      <c r="J26" s="61">
        <v>41666666667</v>
      </c>
      <c r="K26" s="15">
        <f t="shared" si="1"/>
        <v>10.619788758291868</v>
      </c>
      <c r="L26" s="52">
        <f>IF(J26&gt;1,AVERAGE(K24:K26),"")</f>
        <v>10.533441516089562</v>
      </c>
      <c r="M26" s="83">
        <f t="shared" si="0"/>
        <v>7.4558462359437224E-3</v>
      </c>
      <c r="N26" s="140"/>
    </row>
    <row r="27" spans="1:14" x14ac:dyDescent="0.2">
      <c r="A27" s="48">
        <v>3</v>
      </c>
      <c r="B27" s="12"/>
      <c r="C27" s="63"/>
      <c r="D27" s="63"/>
      <c r="E27" s="63"/>
      <c r="F27" s="63"/>
      <c r="G27" s="63"/>
      <c r="H27" s="63"/>
      <c r="I27" s="54"/>
      <c r="J27" s="59">
        <v>37110669317</v>
      </c>
      <c r="K27" s="13">
        <f t="shared" si="1"/>
        <v>10.569498787225593</v>
      </c>
      <c r="L27" s="41">
        <f>IF(J27&gt;1,AVERAGE(K27:K29),"")</f>
        <v>10.554552864450393</v>
      </c>
      <c r="M27" s="51">
        <f t="shared" si="0"/>
        <v>2.2338060760222262E-4</v>
      </c>
      <c r="N27" s="137">
        <f>IF(COUNT(M27:M29)&gt;0,COUNT(M27:M29)-1,"")</f>
        <v>2</v>
      </c>
    </row>
    <row r="28" spans="1:14" x14ac:dyDescent="0.2">
      <c r="A28" s="40"/>
      <c r="B28" s="49"/>
      <c r="C28" s="64"/>
      <c r="D28" s="64"/>
      <c r="E28" s="64"/>
      <c r="F28" s="64"/>
      <c r="G28" s="64"/>
      <c r="H28" s="64"/>
      <c r="I28" s="55"/>
      <c r="J28" s="60">
        <v>33670033670</v>
      </c>
      <c r="K28" s="13">
        <f t="shared" si="1"/>
        <v>10.527243550682353</v>
      </c>
      <c r="L28" s="41">
        <f>IF(J28&gt;1,AVERAGE(K27:K29),"")</f>
        <v>10.554552864450393</v>
      </c>
      <c r="M28" s="42">
        <f t="shared" si="0"/>
        <v>7.4579861848124819E-4</v>
      </c>
      <c r="N28" s="137"/>
    </row>
    <row r="29" spans="1:14" x14ac:dyDescent="0.2">
      <c r="A29" s="72"/>
      <c r="B29" s="73"/>
      <c r="C29" s="74"/>
      <c r="D29" s="74"/>
      <c r="E29" s="74"/>
      <c r="F29" s="74"/>
      <c r="G29" s="74"/>
      <c r="H29" s="74"/>
      <c r="I29" s="82"/>
      <c r="J29" s="75">
        <v>36890645586</v>
      </c>
      <c r="K29" s="76">
        <f t="shared" si="1"/>
        <v>10.566916255443234</v>
      </c>
      <c r="L29" s="77">
        <f>IF(J29&gt;1,AVERAGE(K27:K29),"")</f>
        <v>10.554552864450393</v>
      </c>
      <c r="M29" s="42">
        <f t="shared" si="0"/>
        <v>1.5285343684184839E-4</v>
      </c>
      <c r="N29" s="138"/>
    </row>
    <row r="30" spans="1:14" x14ac:dyDescent="0.2">
      <c r="A30" s="78">
        <v>19</v>
      </c>
      <c r="B30" s="16"/>
      <c r="C30" s="66"/>
      <c r="D30" s="66"/>
      <c r="E30" s="66"/>
      <c r="F30" s="66"/>
      <c r="G30" s="66"/>
      <c r="H30" s="66"/>
      <c r="I30" s="56"/>
      <c r="J30" s="62">
        <v>35933333333</v>
      </c>
      <c r="K30" s="17">
        <f t="shared" si="1"/>
        <v>10.555497506127029</v>
      </c>
      <c r="L30" s="45">
        <f>IF(J30&gt;1,AVERAGE(K30:K32),"")</f>
        <v>10.557080371497015</v>
      </c>
      <c r="M30" s="42">
        <f t="shared" si="0"/>
        <v>2.5054627795018926E-6</v>
      </c>
      <c r="N30" s="139">
        <f>IF(COUNT(M30:M32)&gt;0,COUNT(M30:M32)-1,"")</f>
        <v>2</v>
      </c>
    </row>
    <row r="31" spans="1:14" x14ac:dyDescent="0.2">
      <c r="A31" s="40"/>
      <c r="B31" s="49"/>
      <c r="C31" s="64"/>
      <c r="D31" s="64"/>
      <c r="E31" s="64"/>
      <c r="F31" s="64"/>
      <c r="G31" s="64"/>
      <c r="H31" s="64"/>
      <c r="I31" s="55"/>
      <c r="J31" s="60">
        <v>36600000000</v>
      </c>
      <c r="K31" s="13">
        <f t="shared" si="1"/>
        <v>10.563481085394411</v>
      </c>
      <c r="L31" s="41">
        <f>IF(J31&gt;1,AVERAGE(K30:K32),"")</f>
        <v>10.557080371497015</v>
      </c>
      <c r="M31" s="42">
        <f t="shared" si="0"/>
        <v>4.0969138396313229E-5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>
        <v>35666666667</v>
      </c>
      <c r="K32" s="15">
        <f t="shared" si="1"/>
        <v>10.552262522969606</v>
      </c>
      <c r="L32" s="52">
        <f>IF(J32&gt;1,AVERAGE(K30:K32),"")</f>
        <v>10.557080371497015</v>
      </c>
      <c r="M32" s="83">
        <f t="shared" si="0"/>
        <v>2.3211664433059924E-5</v>
      </c>
      <c r="N32" s="140"/>
    </row>
    <row r="33" spans="1:14" x14ac:dyDescent="0.2">
      <c r="A33" s="48">
        <v>8</v>
      </c>
      <c r="B33" s="12"/>
      <c r="C33" s="63"/>
      <c r="D33" s="63"/>
      <c r="E33" s="63"/>
      <c r="F33" s="63"/>
      <c r="G33" s="63"/>
      <c r="H33" s="63"/>
      <c r="I33" s="54"/>
      <c r="J33" s="59">
        <v>32000000000</v>
      </c>
      <c r="K33" s="13">
        <f t="shared" si="1"/>
        <v>10.505149978319906</v>
      </c>
      <c r="L33" s="41">
        <f>IF(J33&gt;1,AVERAGE(K33:K35),"")</f>
        <v>10.493397357551101</v>
      </c>
      <c r="M33" s="51">
        <f t="shared" si="0"/>
        <v>1.3812409493534167E-4</v>
      </c>
      <c r="N33" s="137">
        <f>IF(COUNT(M33:M35)&gt;0,COUNT(M33:M35)-1,"")</f>
        <v>2</v>
      </c>
    </row>
    <row r="34" spans="1:14" x14ac:dyDescent="0.2">
      <c r="A34" s="40"/>
      <c r="B34" s="49"/>
      <c r="C34" s="64"/>
      <c r="D34" s="64"/>
      <c r="E34" s="64"/>
      <c r="F34" s="64"/>
      <c r="G34" s="64"/>
      <c r="H34" s="64"/>
      <c r="I34" s="55"/>
      <c r="J34" s="60">
        <v>31952662722</v>
      </c>
      <c r="K34" s="13">
        <f t="shared" si="1"/>
        <v>10.504507055210743</v>
      </c>
      <c r="L34" s="41">
        <f>IF(J34&gt;1,AVERAGE(K33:K35),"")</f>
        <v>10.493397357551101</v>
      </c>
      <c r="M34" s="42">
        <f t="shared" si="0"/>
        <v>1.234253820886422E-4</v>
      </c>
      <c r="N34" s="137"/>
    </row>
    <row r="35" spans="1:14" x14ac:dyDescent="0.2">
      <c r="A35" s="72"/>
      <c r="B35" s="73"/>
      <c r="C35" s="74"/>
      <c r="D35" s="74"/>
      <c r="E35" s="74"/>
      <c r="F35" s="74"/>
      <c r="G35" s="74"/>
      <c r="H35" s="74"/>
      <c r="I35" s="82"/>
      <c r="J35" s="75">
        <v>29548472776</v>
      </c>
      <c r="K35" s="76">
        <f t="shared" si="1"/>
        <v>10.470535039122652</v>
      </c>
      <c r="L35" s="77">
        <f>IF(J35&gt;1,AVERAGE(K33:K35),"")</f>
        <v>10.493397357551101</v>
      </c>
      <c r="M35" s="42">
        <f t="shared" si="0"/>
        <v>5.2268560392383385E-4</v>
      </c>
      <c r="N35" s="138"/>
    </row>
    <row r="36" spans="1:14" x14ac:dyDescent="0.2">
      <c r="A36" s="78">
        <v>14</v>
      </c>
      <c r="B36" s="16"/>
      <c r="C36" s="66"/>
      <c r="D36" s="66"/>
      <c r="E36" s="66"/>
      <c r="F36" s="66"/>
      <c r="G36" s="66"/>
      <c r="H36" s="66"/>
      <c r="I36" s="56"/>
      <c r="J36" s="62">
        <v>34597471723</v>
      </c>
      <c r="K36" s="17">
        <f t="shared" si="1"/>
        <v>10.539044363045127</v>
      </c>
      <c r="L36" s="45">
        <f>IF(J36&gt;1,AVERAGE(K36:K38),"")</f>
        <v>10.527919303985481</v>
      </c>
      <c r="M36" s="42">
        <f t="shared" si="0"/>
        <v>1.2376693908060913E-4</v>
      </c>
      <c r="N36" s="139">
        <f>IF(COUNT(M36:M38)&gt;0,COUNT(M36:M38)-1,"")</f>
        <v>2</v>
      </c>
    </row>
    <row r="37" spans="1:14" x14ac:dyDescent="0.2">
      <c r="A37" s="50"/>
      <c r="B37" s="49"/>
      <c r="C37" s="64"/>
      <c r="D37" s="64"/>
      <c r="E37" s="64"/>
      <c r="F37" s="64"/>
      <c r="G37" s="64"/>
      <c r="H37" s="64"/>
      <c r="I37" s="55"/>
      <c r="J37" s="62">
        <v>37258815702</v>
      </c>
      <c r="K37" s="13">
        <f t="shared" si="1"/>
        <v>10.571229046420115</v>
      </c>
      <c r="L37" s="41">
        <f>IF(J37&gt;1,AVERAGE(K36:K38),"")</f>
        <v>10.527919303985481</v>
      </c>
      <c r="M37" s="42">
        <f t="shared" si="0"/>
        <v>1.8757337897543015E-3</v>
      </c>
      <c r="N37" s="137"/>
    </row>
    <row r="38" spans="1:14" x14ac:dyDescent="0.2">
      <c r="A38" s="79"/>
      <c r="B38" s="14"/>
      <c r="C38" s="65"/>
      <c r="D38" s="65"/>
      <c r="E38" s="65"/>
      <c r="F38" s="65"/>
      <c r="G38" s="65"/>
      <c r="H38" s="65"/>
      <c r="I38" s="57"/>
      <c r="J38" s="62">
        <v>29749830967</v>
      </c>
      <c r="K38" s="15">
        <f t="shared" si="1"/>
        <v>10.4734845024912</v>
      </c>
      <c r="L38" s="52">
        <f>IF(J38&gt;1,AVERAGE(K36:K38),"")</f>
        <v>10.527919303985481</v>
      </c>
      <c r="M38" s="83">
        <f t="shared" si="0"/>
        <v>2.9631476137218053E-3</v>
      </c>
      <c r="N38" s="140"/>
    </row>
    <row r="39" spans="1:14" x14ac:dyDescent="0.2">
      <c r="A39" s="48"/>
      <c r="B39" s="12"/>
      <c r="C39" s="63"/>
      <c r="D39" s="63"/>
      <c r="E39" s="63"/>
      <c r="F39" s="63"/>
      <c r="G39" s="63"/>
      <c r="H39" s="63"/>
      <c r="I39" s="54"/>
      <c r="J39" s="59"/>
      <c r="K39" s="13" t="str">
        <f t="shared" si="1"/>
        <v/>
      </c>
      <c r="L39" s="41" t="str">
        <f>IF(J39&gt;1,AVERAGE(K39:K41),"")</f>
        <v/>
      </c>
      <c r="M39" s="51" t="str">
        <f t="shared" si="0"/>
        <v/>
      </c>
      <c r="N39" s="137" t="str">
        <f>IF(COUNT(M39:M41)&gt;0,COUNT(M39:M41)-1,"")</f>
        <v/>
      </c>
    </row>
    <row r="40" spans="1:14" x14ac:dyDescent="0.2">
      <c r="A40" s="50"/>
      <c r="B40" s="49"/>
      <c r="C40" s="64"/>
      <c r="D40" s="64"/>
      <c r="E40" s="64"/>
      <c r="F40" s="64"/>
      <c r="G40" s="64"/>
      <c r="H40" s="64"/>
      <c r="I40" s="55"/>
      <c r="J40" s="60"/>
      <c r="K40" s="13" t="str">
        <f t="shared" si="1"/>
        <v/>
      </c>
      <c r="L40" s="41" t="str">
        <f>IF(J40&gt;1,AVERAGE(K39:K41),"")</f>
        <v/>
      </c>
      <c r="M40" s="42" t="str">
        <f t="shared" si="0"/>
        <v/>
      </c>
      <c r="N40" s="137"/>
    </row>
    <row r="41" spans="1:14" x14ac:dyDescent="0.2">
      <c r="A41" s="72"/>
      <c r="B41" s="73"/>
      <c r="C41" s="74"/>
      <c r="D41" s="74"/>
      <c r="E41" s="74"/>
      <c r="F41" s="74"/>
      <c r="G41" s="74"/>
      <c r="H41" s="74"/>
      <c r="I41" s="82"/>
      <c r="J41" s="75"/>
      <c r="K41" s="76" t="str">
        <f t="shared" si="1"/>
        <v/>
      </c>
      <c r="L41" s="77" t="str">
        <f>IF(J41&gt;1,AVERAGE(K39:K41),"")</f>
        <v/>
      </c>
      <c r="M41" s="42" t="str">
        <f t="shared" si="0"/>
        <v/>
      </c>
      <c r="N41" s="138"/>
    </row>
    <row r="42" spans="1:14" x14ac:dyDescent="0.2">
      <c r="A42" s="78"/>
      <c r="B42" s="16"/>
      <c r="C42" s="66"/>
      <c r="D42" s="66"/>
      <c r="E42" s="66"/>
      <c r="F42" s="66"/>
      <c r="G42" s="66"/>
      <c r="H42" s="66"/>
      <c r="I42" s="56"/>
      <c r="J42" s="62"/>
      <c r="K42" s="17" t="str">
        <f t="shared" si="1"/>
        <v/>
      </c>
      <c r="L42" s="45" t="str">
        <f>IF(J42&gt;1,AVERAGE(K42:K44),"")</f>
        <v/>
      </c>
      <c r="M42" s="42" t="str">
        <f t="shared" si="0"/>
        <v/>
      </c>
      <c r="N42" s="139" t="str">
        <f>IF(COUNT(M42:M44)&gt;0,COUNT(M42:M44)-1,"")</f>
        <v/>
      </c>
    </row>
    <row r="43" spans="1:14" x14ac:dyDescent="0.2">
      <c r="A43" s="50"/>
      <c r="B43" s="49"/>
      <c r="C43" s="64"/>
      <c r="D43" s="64"/>
      <c r="E43" s="64"/>
      <c r="F43" s="64"/>
      <c r="G43" s="64"/>
      <c r="H43" s="64"/>
      <c r="I43" s="55"/>
      <c r="J43" s="60"/>
      <c r="K43" s="13" t="str">
        <f t="shared" si="1"/>
        <v/>
      </c>
      <c r="L43" s="41" t="str">
        <f>IF(J43&gt;1,AVERAGE(K42:K44),"")</f>
        <v/>
      </c>
      <c r="M43" s="42" t="str">
        <f t="shared" si="0"/>
        <v/>
      </c>
      <c r="N43" s="137"/>
    </row>
    <row r="44" spans="1:14" x14ac:dyDescent="0.2">
      <c r="A44" s="79"/>
      <c r="B44" s="14"/>
      <c r="C44" s="65"/>
      <c r="D44" s="65"/>
      <c r="E44" s="65"/>
      <c r="F44" s="65"/>
      <c r="G44" s="65"/>
      <c r="H44" s="65"/>
      <c r="I44" s="57"/>
      <c r="J44" s="61"/>
      <c r="K44" s="15" t="str">
        <f t="shared" si="1"/>
        <v/>
      </c>
      <c r="L44" s="52" t="str">
        <f>IF(J44&gt;1,AVERAGE(K42:K44),"")</f>
        <v/>
      </c>
      <c r="M44" s="83" t="str">
        <f t="shared" si="0"/>
        <v/>
      </c>
      <c r="N44" s="140"/>
    </row>
    <row r="45" spans="1:14" x14ac:dyDescent="0.2">
      <c r="A45" s="48"/>
      <c r="B45" s="12"/>
      <c r="C45" s="63"/>
      <c r="D45" s="63"/>
      <c r="E45" s="63"/>
      <c r="F45" s="63"/>
      <c r="G45" s="63"/>
      <c r="H45" s="63"/>
      <c r="I45" s="54"/>
      <c r="J45" s="59"/>
      <c r="K45" s="13" t="str">
        <f t="shared" si="1"/>
        <v/>
      </c>
      <c r="L45" s="41" t="str">
        <f>IF(J45&gt;1,AVERAGE(K45:K47),"")</f>
        <v/>
      </c>
      <c r="M45" s="51" t="str">
        <f t="shared" si="0"/>
        <v/>
      </c>
      <c r="N45" s="137" t="str">
        <f>IF(COUNT(M45:M47)&gt;0,COUNT(M45:M47)-1,"")</f>
        <v/>
      </c>
    </row>
    <row r="46" spans="1:14" x14ac:dyDescent="0.2">
      <c r="A46" s="50"/>
      <c r="B46" s="49"/>
      <c r="C46" s="64"/>
      <c r="D46" s="64"/>
      <c r="E46" s="64"/>
      <c r="F46" s="64"/>
      <c r="G46" s="64"/>
      <c r="H46" s="64"/>
      <c r="I46" s="55"/>
      <c r="J46" s="60"/>
      <c r="K46" s="13" t="str">
        <f t="shared" si="1"/>
        <v/>
      </c>
      <c r="L46" s="41" t="str">
        <f>IF(J46&gt;1,AVERAGE(K45:K47),"")</f>
        <v/>
      </c>
      <c r="M46" s="42" t="str">
        <f t="shared" si="0"/>
        <v/>
      </c>
      <c r="N46" s="137"/>
    </row>
    <row r="47" spans="1:14" ht="13.5" thickBot="1" x14ac:dyDescent="0.25">
      <c r="A47" s="44"/>
      <c r="B47" s="18"/>
      <c r="C47" s="67"/>
      <c r="D47" s="67"/>
      <c r="E47" s="67"/>
      <c r="F47" s="67"/>
      <c r="G47" s="67"/>
      <c r="H47" s="67"/>
      <c r="I47" s="58"/>
      <c r="J47" s="61"/>
      <c r="K47" s="13" t="str">
        <f t="shared" si="1"/>
        <v/>
      </c>
      <c r="L47" s="52" t="str">
        <f>IF(J47&gt;1,AVERAGE(K45:K47),"")</f>
        <v/>
      </c>
      <c r="M47" s="42" t="str">
        <f t="shared" si="0"/>
        <v/>
      </c>
      <c r="N47" s="140"/>
    </row>
    <row r="48" spans="1:14" ht="13.5" thickBot="1" x14ac:dyDescent="0.25">
      <c r="L48" s="4" t="s">
        <v>94</v>
      </c>
      <c r="M48" s="19">
        <f>SUM(M9:M47)</f>
        <v>2.4934433633143013E-2</v>
      </c>
      <c r="N48" s="53">
        <f>SUM(N9:N47)</f>
        <v>20</v>
      </c>
    </row>
    <row r="49" spans="1:13" ht="13.5" thickBot="1" x14ac:dyDescent="0.25">
      <c r="A49" s="20" t="s">
        <v>88</v>
      </c>
      <c r="I49" s="21"/>
      <c r="J49" s="22"/>
      <c r="K49" s="23"/>
      <c r="L49" s="4" t="s">
        <v>95</v>
      </c>
      <c r="M49" s="24">
        <f>2*M48</f>
        <v>4.9868867266286025E-2</v>
      </c>
    </row>
    <row r="50" spans="1:13" ht="13.5" thickBot="1" x14ac:dyDescent="0.25">
      <c r="A50" s="148"/>
      <c r="B50" s="148"/>
      <c r="C50" s="148"/>
      <c r="D50" s="148"/>
      <c r="E50" s="148"/>
      <c r="F50" s="148"/>
      <c r="G50" s="148"/>
      <c r="H50" s="148"/>
      <c r="I50" s="25"/>
      <c r="J50" s="22"/>
      <c r="K50" s="26"/>
    </row>
    <row r="51" spans="1:13" ht="14.25" x14ac:dyDescent="0.25">
      <c r="A51" s="148"/>
      <c r="B51" s="148"/>
      <c r="C51" s="148"/>
      <c r="D51" s="148"/>
      <c r="E51" s="148"/>
      <c r="F51" s="148"/>
      <c r="G51" s="148"/>
      <c r="H51" s="148"/>
      <c r="I51" s="25"/>
      <c r="J51" s="27"/>
      <c r="K51" s="27"/>
      <c r="M51" s="28" t="s">
        <v>109</v>
      </c>
    </row>
    <row r="52" spans="1:13" ht="13.5" thickBot="1" x14ac:dyDescent="0.25">
      <c r="A52" s="148"/>
      <c r="B52" s="148"/>
      <c r="C52" s="148"/>
      <c r="D52" s="148"/>
      <c r="E52" s="148"/>
      <c r="F52" s="148"/>
      <c r="G52" s="148"/>
      <c r="H52" s="148"/>
      <c r="M52" s="29">
        <f>(M49/N48)^0.5</f>
        <v>4.9934390587192519E-2</v>
      </c>
    </row>
    <row r="53" spans="1:13" x14ac:dyDescent="0.2">
      <c r="A53" s="148"/>
      <c r="B53" s="148"/>
      <c r="C53" s="148"/>
      <c r="D53" s="148"/>
      <c r="E53" s="148"/>
      <c r="F53" s="148"/>
      <c r="G53" s="148"/>
      <c r="H53" s="148"/>
      <c r="J53" s="3"/>
      <c r="K53" s="30"/>
    </row>
    <row r="54" spans="1:13" x14ac:dyDescent="0.2">
      <c r="A54" s="148"/>
      <c r="B54" s="148"/>
      <c r="C54" s="148"/>
      <c r="D54" s="148"/>
      <c r="E54" s="148"/>
      <c r="F54" s="148"/>
      <c r="G54" s="148"/>
      <c r="H54" s="148"/>
      <c r="J54" s="31"/>
      <c r="K54" s="68" t="s">
        <v>25</v>
      </c>
      <c r="L54" s="69">
        <f>MIN(L9:L47)</f>
        <v>10.309151685135747</v>
      </c>
    </row>
    <row r="55" spans="1:13" x14ac:dyDescent="0.2">
      <c r="A55" s="148"/>
      <c r="B55" s="148"/>
      <c r="C55" s="148"/>
      <c r="D55" s="148"/>
      <c r="E55" s="148"/>
      <c r="F55" s="148"/>
      <c r="G55" s="148"/>
      <c r="H55" s="148"/>
      <c r="K55" s="70" t="s">
        <v>26</v>
      </c>
      <c r="L55" s="71">
        <f>MAX(L9:L47)</f>
        <v>10.668248280670397</v>
      </c>
    </row>
    <row r="56" spans="1:13" x14ac:dyDescent="0.2">
      <c r="A56" s="148"/>
      <c r="B56" s="148"/>
      <c r="C56" s="148"/>
      <c r="D56" s="148"/>
      <c r="E56" s="148"/>
      <c r="F56" s="148"/>
      <c r="G56" s="148"/>
      <c r="H56" s="148"/>
    </row>
    <row r="60" spans="1:13" x14ac:dyDescent="0.2">
      <c r="A60" s="4"/>
    </row>
    <row r="61" spans="1:13" x14ac:dyDescent="0.2">
      <c r="A61" s="32"/>
      <c r="B61" s="32"/>
    </row>
    <row r="62" spans="1:13" x14ac:dyDescent="0.2">
      <c r="B62" s="4"/>
    </row>
    <row r="63" spans="1:13" x14ac:dyDescent="0.2">
      <c r="B63" s="4"/>
    </row>
  </sheetData>
  <sheetProtection selectLockedCells="1"/>
  <mergeCells count="19">
    <mergeCell ref="N27:N29"/>
    <mergeCell ref="B3:D3"/>
    <mergeCell ref="B4:D4"/>
    <mergeCell ref="F4:I4"/>
    <mergeCell ref="B5:D5"/>
    <mergeCell ref="B6:D6"/>
    <mergeCell ref="N9:N11"/>
    <mergeCell ref="N12:N14"/>
    <mergeCell ref="N15:N17"/>
    <mergeCell ref="N18:N20"/>
    <mergeCell ref="N21:N23"/>
    <mergeCell ref="N24:N26"/>
    <mergeCell ref="A50:H56"/>
    <mergeCell ref="N30:N32"/>
    <mergeCell ref="N33:N35"/>
    <mergeCell ref="N36:N38"/>
    <mergeCell ref="N39:N41"/>
    <mergeCell ref="N42:N44"/>
    <mergeCell ref="N45:N47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76"/>
  <sheetViews>
    <sheetView zoomScale="60" zoomScaleNormal="60" zoomScaleSheetLayoutView="50" workbookViewId="0">
      <selection activeCell="M8" sqref="M8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5.42578125" style="2" customWidth="1"/>
    <col min="13" max="13" width="29.140625" style="2" customWidth="1"/>
    <col min="14" max="14" width="24.28515625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113</v>
      </c>
      <c r="C3" s="142"/>
      <c r="D3" s="143"/>
      <c r="F3" s="4"/>
    </row>
    <row r="4" spans="1:14" x14ac:dyDescent="0.2">
      <c r="A4" s="3" t="s">
        <v>98</v>
      </c>
      <c r="B4" s="141" t="s">
        <v>30</v>
      </c>
      <c r="C4" s="142"/>
      <c r="D4" s="143"/>
      <c r="F4" s="144" t="s">
        <v>55</v>
      </c>
      <c r="G4" s="145"/>
      <c r="H4" s="145"/>
      <c r="I4" s="146"/>
    </row>
    <row r="5" spans="1:14" x14ac:dyDescent="0.2">
      <c r="A5" s="5"/>
      <c r="B5" s="141" t="s">
        <v>56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88">
        <v>2</v>
      </c>
      <c r="B9" s="12"/>
      <c r="C9" s="63"/>
      <c r="D9" s="63"/>
      <c r="E9" s="63"/>
      <c r="F9" s="63"/>
      <c r="G9" s="63"/>
      <c r="H9" s="63"/>
      <c r="I9" s="54"/>
      <c r="J9" s="59">
        <v>1240000</v>
      </c>
      <c r="K9" s="13">
        <f>IF(J9&gt;1,LOG10(J9),"")</f>
        <v>6.0934216851622347</v>
      </c>
      <c r="L9" s="84">
        <f>IF(J9&gt;1,AVERAGE(K9:K12),"")</f>
        <v>6.1208771401464999</v>
      </c>
      <c r="M9" s="85">
        <f>IF(J9&gt;1,(K9-L9)^2,"")</f>
        <v>7.538020083930106E-4</v>
      </c>
      <c r="N9" s="137">
        <f>IF(COUNT(M9:M12)&gt;0,COUNT(M9:M12)-1,"")</f>
        <v>3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1500000</v>
      </c>
      <c r="K10" s="13">
        <f t="shared" ref="K10:K60" si="0">IF(J10&gt;1,LOG10(J10),"")</f>
        <v>6.1760912590556813</v>
      </c>
      <c r="L10" s="84">
        <f>IF(J10&gt;1,AVERAGE(K9:K12),"")</f>
        <v>6.1208771401464999</v>
      </c>
      <c r="M10" s="85">
        <f t="shared" ref="M10:M60" si="1">IF(J10&gt;1,(K10-L10)^2,"")</f>
        <v>3.0485989269172327E-3</v>
      </c>
      <c r="N10" s="137"/>
    </row>
    <row r="11" spans="1:14" x14ac:dyDescent="0.2">
      <c r="A11" s="48"/>
      <c r="B11" s="49"/>
      <c r="C11" s="64"/>
      <c r="D11" s="64"/>
      <c r="E11" s="64"/>
      <c r="F11" s="64"/>
      <c r="G11" s="64"/>
      <c r="H11" s="64"/>
      <c r="I11" s="55"/>
      <c r="J11" s="60">
        <v>1320000</v>
      </c>
      <c r="K11" s="13">
        <f t="shared" si="0"/>
        <v>6.1205739312058496</v>
      </c>
      <c r="L11" s="84">
        <f>IF(J11&gt;1,AVERAGE(K9:K12),"")</f>
        <v>6.1208771401464999</v>
      </c>
      <c r="M11" s="85">
        <f t="shared" si="1"/>
        <v>9.1935661690264498E-8</v>
      </c>
      <c r="N11" s="137"/>
    </row>
    <row r="12" spans="1:14" x14ac:dyDescent="0.2">
      <c r="A12" s="72"/>
      <c r="B12" s="73"/>
      <c r="C12" s="74"/>
      <c r="D12" s="74"/>
      <c r="E12" s="74"/>
      <c r="F12" s="74"/>
      <c r="G12" s="74"/>
      <c r="H12" s="74"/>
      <c r="I12" s="55"/>
      <c r="J12" s="75">
        <v>1240000</v>
      </c>
      <c r="K12" s="13">
        <f t="shared" si="0"/>
        <v>6.0934216851622347</v>
      </c>
      <c r="L12" s="77">
        <f>IF(J12&gt;1,AVERAGE(K9:K12),"")</f>
        <v>6.1208771401464999</v>
      </c>
      <c r="M12" s="85">
        <f t="shared" si="1"/>
        <v>7.538020083930106E-4</v>
      </c>
      <c r="N12" s="138"/>
    </row>
    <row r="13" spans="1:14" x14ac:dyDescent="0.2">
      <c r="A13" s="78">
        <v>5</v>
      </c>
      <c r="B13" s="16"/>
      <c r="C13" s="66"/>
      <c r="D13" s="66"/>
      <c r="E13" s="66"/>
      <c r="F13" s="66"/>
      <c r="G13" s="66"/>
      <c r="H13" s="66"/>
      <c r="I13" s="56"/>
      <c r="J13" s="62">
        <v>800000</v>
      </c>
      <c r="K13" s="13">
        <f t="shared" si="0"/>
        <v>5.9030899869919438</v>
      </c>
      <c r="L13" s="90">
        <f>IF(J13&gt;1,AVERAGE(K13:K16),"")</f>
        <v>5.8883216840828094</v>
      </c>
      <c r="M13" s="85">
        <f t="shared" si="1"/>
        <v>2.1810277081594565E-4</v>
      </c>
      <c r="N13" s="139">
        <f>IF(COUNT(M13:M16)&gt;0,COUNT(M13:M16)-1,"")</f>
        <v>3</v>
      </c>
    </row>
    <row r="14" spans="1:14" x14ac:dyDescent="0.2">
      <c r="A14" s="48"/>
      <c r="B14" s="49"/>
      <c r="C14" s="63"/>
      <c r="D14" s="63"/>
      <c r="E14" s="63"/>
      <c r="F14" s="63"/>
      <c r="G14" s="63"/>
      <c r="H14" s="63"/>
      <c r="I14" s="55"/>
      <c r="J14" s="60">
        <v>1110000</v>
      </c>
      <c r="K14" s="13">
        <f t="shared" si="0"/>
        <v>6.0453229787866576</v>
      </c>
      <c r="L14" s="84">
        <f>IF(J14&gt;1,AVERAGE(K13:K16),"")</f>
        <v>5.8883216840828094</v>
      </c>
      <c r="M14" s="85">
        <f t="shared" si="1"/>
        <v>2.4649406538684582E-2</v>
      </c>
      <c r="N14" s="137"/>
    </row>
    <row r="15" spans="1:14" x14ac:dyDescent="0.2">
      <c r="A15" s="87"/>
      <c r="B15" s="49"/>
      <c r="C15" s="63"/>
      <c r="D15" s="63"/>
      <c r="E15" s="63"/>
      <c r="F15" s="63"/>
      <c r="G15" s="63"/>
      <c r="H15" s="63"/>
      <c r="I15" s="55"/>
      <c r="J15" s="60">
        <v>660000</v>
      </c>
      <c r="K15" s="13">
        <f t="shared" si="0"/>
        <v>5.8195439355418683</v>
      </c>
      <c r="L15" s="84">
        <f>IF(J15&gt;1,AVERAGE(K13:K16),"")</f>
        <v>5.8883216840828094</v>
      </c>
      <c r="M15" s="85">
        <f t="shared" si="1"/>
        <v>4.730378694360925E-3</v>
      </c>
      <c r="N15" s="137"/>
    </row>
    <row r="16" spans="1:14" x14ac:dyDescent="0.2">
      <c r="A16" s="79"/>
      <c r="B16" s="14"/>
      <c r="C16" s="80"/>
      <c r="D16" s="80"/>
      <c r="E16" s="80"/>
      <c r="F16" s="80"/>
      <c r="G16" s="80"/>
      <c r="H16" s="80"/>
      <c r="I16" s="57"/>
      <c r="J16" s="61">
        <v>610000</v>
      </c>
      <c r="K16" s="13">
        <f t="shared" si="0"/>
        <v>5.7853298350107671</v>
      </c>
      <c r="L16" s="81">
        <f>IF(J16&gt;1,AVERAGE(K13:K16),"")</f>
        <v>5.8883216840828094</v>
      </c>
      <c r="M16" s="85">
        <f t="shared" si="1"/>
        <v>1.0607320975278337E-2</v>
      </c>
      <c r="N16" s="140"/>
    </row>
    <row r="17" spans="1:14" x14ac:dyDescent="0.2">
      <c r="A17" s="48">
        <v>9</v>
      </c>
      <c r="B17" s="12"/>
      <c r="C17" s="63"/>
      <c r="D17" s="63"/>
      <c r="E17" s="63"/>
      <c r="F17" s="63"/>
      <c r="G17" s="63"/>
      <c r="H17" s="63"/>
      <c r="I17" s="54"/>
      <c r="J17" s="59">
        <v>1130000</v>
      </c>
      <c r="K17" s="13">
        <f t="shared" si="0"/>
        <v>6.0530784434834199</v>
      </c>
      <c r="L17" s="84">
        <f>IF(J17&gt;1,AVERAGE(K17:K20),"")</f>
        <v>6.0185665220237592</v>
      </c>
      <c r="M17" s="85">
        <f t="shared" si="1"/>
        <v>1.1910727228377925E-3</v>
      </c>
      <c r="N17" s="137">
        <f>IF(COUNT(M17:M20)&gt;0,COUNT(M17:M20)-1,"")</f>
        <v>3</v>
      </c>
    </row>
    <row r="18" spans="1:14" x14ac:dyDescent="0.2">
      <c r="A18" s="48"/>
      <c r="B18" s="49"/>
      <c r="C18" s="64"/>
      <c r="D18" s="64"/>
      <c r="E18" s="64"/>
      <c r="F18" s="64"/>
      <c r="G18" s="64"/>
      <c r="H18" s="64"/>
      <c r="I18" s="55"/>
      <c r="J18" s="60">
        <v>1010000</v>
      </c>
      <c r="K18" s="13">
        <f t="shared" si="0"/>
        <v>6.0043213737826422</v>
      </c>
      <c r="L18" s="84">
        <f>IF(J18&gt;1,AVERAGE(K17:K20),"")</f>
        <v>6.0185665220237592</v>
      </c>
      <c r="M18" s="85">
        <f t="shared" si="1"/>
        <v>2.0292424841139876E-4</v>
      </c>
      <c r="N18" s="137"/>
    </row>
    <row r="19" spans="1:14" x14ac:dyDescent="0.2">
      <c r="A19" s="87"/>
      <c r="B19" s="49"/>
      <c r="C19" s="64"/>
      <c r="D19" s="64"/>
      <c r="E19" s="64"/>
      <c r="F19" s="64"/>
      <c r="G19" s="64"/>
      <c r="H19" s="64"/>
      <c r="I19" s="55"/>
      <c r="J19" s="60">
        <v>920000</v>
      </c>
      <c r="K19" s="13">
        <f t="shared" si="0"/>
        <v>5.9637878273455556</v>
      </c>
      <c r="L19" s="84">
        <f>IF(J19&gt;1,AVERAGE(K17:K20),"")</f>
        <v>6.0185665220237592</v>
      </c>
      <c r="M19" s="85">
        <f t="shared" si="1"/>
        <v>3.0007053906478537E-3</v>
      </c>
      <c r="N19" s="137"/>
    </row>
    <row r="20" spans="1:14" x14ac:dyDescent="0.2">
      <c r="A20" s="72"/>
      <c r="B20" s="73"/>
      <c r="C20" s="74"/>
      <c r="D20" s="74"/>
      <c r="E20" s="74"/>
      <c r="F20" s="74"/>
      <c r="G20" s="74"/>
      <c r="H20" s="74"/>
      <c r="I20" s="82"/>
      <c r="J20" s="75">
        <v>1130000</v>
      </c>
      <c r="K20" s="13">
        <f t="shared" si="0"/>
        <v>6.0530784434834199</v>
      </c>
      <c r="L20" s="77">
        <f>IF(J20&gt;1,AVERAGE(K17:K20),"")</f>
        <v>6.0185665220237592</v>
      </c>
      <c r="M20" s="85">
        <f t="shared" si="1"/>
        <v>1.1910727228377925E-3</v>
      </c>
      <c r="N20" s="138"/>
    </row>
    <row r="21" spans="1:14" x14ac:dyDescent="0.2">
      <c r="A21" s="78">
        <v>11</v>
      </c>
      <c r="B21" s="16"/>
      <c r="C21" s="66"/>
      <c r="D21" s="66"/>
      <c r="E21" s="66"/>
      <c r="F21" s="66"/>
      <c r="G21" s="66"/>
      <c r="H21" s="66"/>
      <c r="I21" s="56"/>
      <c r="J21" s="62">
        <v>1120000</v>
      </c>
      <c r="K21" s="13">
        <f t="shared" si="0"/>
        <v>6.0492180226701819</v>
      </c>
      <c r="L21" s="90">
        <f>IF(J21&gt;1,AVERAGE(K21:K24),"")</f>
        <v>6.0795986521705316</v>
      </c>
      <c r="M21" s="85">
        <f t="shared" si="1"/>
        <v>9.2298264883751836E-4</v>
      </c>
      <c r="N21" s="139">
        <f>IF(COUNT(M21:M24)&gt;0,COUNT(M21:M24)-1,"")</f>
        <v>3</v>
      </c>
    </row>
    <row r="22" spans="1:14" x14ac:dyDescent="0.2">
      <c r="A22" s="48"/>
      <c r="B22" s="49"/>
      <c r="C22" s="64"/>
      <c r="D22" s="64"/>
      <c r="E22" s="64"/>
      <c r="F22" s="64"/>
      <c r="G22" s="64"/>
      <c r="H22" s="64"/>
      <c r="I22" s="55"/>
      <c r="J22" s="60">
        <v>1200000</v>
      </c>
      <c r="K22" s="13">
        <f t="shared" si="0"/>
        <v>6.0791812460476251</v>
      </c>
      <c r="L22" s="84">
        <f>IF(J22&gt;1,AVERAGE(K21:K24),"")</f>
        <v>6.0795986521705316</v>
      </c>
      <c r="M22" s="85">
        <f t="shared" si="1"/>
        <v>1.7422787143985902E-7</v>
      </c>
      <c r="N22" s="137"/>
    </row>
    <row r="23" spans="1:14" x14ac:dyDescent="0.2">
      <c r="A23" s="87"/>
      <c r="B23" s="49"/>
      <c r="C23" s="64"/>
      <c r="D23" s="64"/>
      <c r="E23" s="64"/>
      <c r="F23" s="64"/>
      <c r="G23" s="64"/>
      <c r="H23" s="64"/>
      <c r="I23" s="55"/>
      <c r="J23" s="60">
        <v>1210000</v>
      </c>
      <c r="K23" s="13">
        <f t="shared" si="0"/>
        <v>6.0827853703164498</v>
      </c>
      <c r="L23" s="84">
        <f>IF(J23&gt;1,AVERAGE(K21:K24),"")</f>
        <v>6.0795986521705316</v>
      </c>
      <c r="M23" s="85">
        <f t="shared" si="1"/>
        <v>1.0155172541524325E-5</v>
      </c>
      <c r="N23" s="137"/>
    </row>
    <row r="24" spans="1:14" x14ac:dyDescent="0.2">
      <c r="A24" s="79"/>
      <c r="B24" s="14"/>
      <c r="C24" s="65"/>
      <c r="D24" s="65"/>
      <c r="E24" s="65"/>
      <c r="F24" s="65"/>
      <c r="G24" s="65"/>
      <c r="H24" s="65"/>
      <c r="I24" s="57"/>
      <c r="J24" s="61">
        <v>1280000</v>
      </c>
      <c r="K24" s="13">
        <f t="shared" si="0"/>
        <v>6.1072099696478688</v>
      </c>
      <c r="L24" s="52">
        <f>IF(J24&gt;1,AVERAGE(K21:K24),"")</f>
        <v>6.0795986521705316</v>
      </c>
      <c r="M24" s="85">
        <f t="shared" si="1"/>
        <v>7.6238485283430335E-4</v>
      </c>
      <c r="N24" s="140"/>
    </row>
    <row r="25" spans="1:14" x14ac:dyDescent="0.2">
      <c r="A25" s="48">
        <v>12</v>
      </c>
      <c r="B25" s="12"/>
      <c r="C25" s="63"/>
      <c r="D25" s="63"/>
      <c r="E25" s="63"/>
      <c r="F25" s="63"/>
      <c r="G25" s="63"/>
      <c r="H25" s="63"/>
      <c r="I25" s="54"/>
      <c r="J25" s="59">
        <v>1190000</v>
      </c>
      <c r="K25" s="13">
        <f t="shared" si="0"/>
        <v>6.075546961392531</v>
      </c>
      <c r="L25" s="84">
        <f>IF(J25&gt;1,AVERAGE(K25:K28),"")</f>
        <v>6.0581620424358995</v>
      </c>
      <c r="M25" s="85">
        <f t="shared" si="1"/>
        <v>3.022354071286461E-4</v>
      </c>
      <c r="N25" s="137">
        <f>IF(COUNT(M25:M28)&gt;0,COUNT(M25:M28)-1,"")</f>
        <v>3</v>
      </c>
    </row>
    <row r="26" spans="1:14" x14ac:dyDescent="0.2">
      <c r="A26" s="48"/>
      <c r="B26" s="49"/>
      <c r="C26" s="64"/>
      <c r="D26" s="64"/>
      <c r="E26" s="64"/>
      <c r="F26" s="64"/>
      <c r="G26" s="64"/>
      <c r="H26" s="64"/>
      <c r="I26" s="55"/>
      <c r="J26" s="60">
        <v>1180000</v>
      </c>
      <c r="K26" s="13">
        <f t="shared" si="0"/>
        <v>6.071882007306125</v>
      </c>
      <c r="L26" s="84">
        <f>IF(J26&gt;1,AVERAGE(K25:K28),"")</f>
        <v>6.0581620424358995</v>
      </c>
      <c r="M26" s="85">
        <f t="shared" si="1"/>
        <v>1.8823743604022268E-4</v>
      </c>
      <c r="N26" s="137"/>
    </row>
    <row r="27" spans="1:14" x14ac:dyDescent="0.2">
      <c r="A27" s="87"/>
      <c r="B27" s="49"/>
      <c r="C27" s="64"/>
      <c r="D27" s="64"/>
      <c r="E27" s="64"/>
      <c r="F27" s="64"/>
      <c r="G27" s="64"/>
      <c r="H27" s="64"/>
      <c r="I27" s="55"/>
      <c r="J27" s="60">
        <v>1170000</v>
      </c>
      <c r="K27" s="13">
        <f t="shared" si="0"/>
        <v>6.0681858617461613</v>
      </c>
      <c r="L27" s="84">
        <f>IF(J27&gt;1,AVERAGE(K25:K28),"")</f>
        <v>6.0581620424358995</v>
      </c>
      <c r="M27" s="85">
        <f t="shared" si="1"/>
        <v>1.0047695356477635E-4</v>
      </c>
      <c r="N27" s="137"/>
    </row>
    <row r="28" spans="1:14" x14ac:dyDescent="0.2">
      <c r="A28" s="72"/>
      <c r="B28" s="73"/>
      <c r="C28" s="74"/>
      <c r="D28" s="74"/>
      <c r="E28" s="74"/>
      <c r="F28" s="74"/>
      <c r="G28" s="74"/>
      <c r="H28" s="74"/>
      <c r="I28" s="82"/>
      <c r="J28" s="75">
        <v>1040000</v>
      </c>
      <c r="K28" s="13">
        <f t="shared" si="0"/>
        <v>6.0170333392987807</v>
      </c>
      <c r="L28" s="77">
        <f>IF(J28&gt;1,AVERAGE(K25:K28),"")</f>
        <v>6.0581620424358995</v>
      </c>
      <c r="M28" s="85">
        <f t="shared" si="1"/>
        <v>1.6915702217412463E-3</v>
      </c>
      <c r="N28" s="138"/>
    </row>
    <row r="29" spans="1:14" x14ac:dyDescent="0.2">
      <c r="A29" s="78">
        <v>14</v>
      </c>
      <c r="B29" s="16"/>
      <c r="C29" s="66"/>
      <c r="D29" s="66"/>
      <c r="E29" s="66"/>
      <c r="F29" s="66"/>
      <c r="G29" s="66"/>
      <c r="H29" s="66"/>
      <c r="I29" s="56"/>
      <c r="J29" s="62">
        <v>1020000</v>
      </c>
      <c r="K29" s="13">
        <f t="shared" si="0"/>
        <v>6.008600171761918</v>
      </c>
      <c r="L29" s="90">
        <f>IF(J29&gt;1,AVERAGE(K29:K32),"")</f>
        <v>6.0431626752438952</v>
      </c>
      <c r="M29" s="85">
        <f t="shared" si="1"/>
        <v>1.1945666469416862E-3</v>
      </c>
      <c r="N29" s="139">
        <f>IF(COUNT(M29:M32)&gt;0,COUNT(M29:M32)-1,"")</f>
        <v>3</v>
      </c>
    </row>
    <row r="30" spans="1:14" x14ac:dyDescent="0.2">
      <c r="A30" s="48"/>
      <c r="B30" s="49"/>
      <c r="C30" s="64"/>
      <c r="D30" s="64"/>
      <c r="E30" s="64"/>
      <c r="F30" s="64"/>
      <c r="G30" s="64"/>
      <c r="H30" s="64"/>
      <c r="I30" s="55"/>
      <c r="J30" s="60">
        <v>1060000</v>
      </c>
      <c r="K30" s="13">
        <f t="shared" si="0"/>
        <v>6.0253058652647704</v>
      </c>
      <c r="L30" s="84">
        <f>IF(J30&gt;1,AVERAGE(K29:K32),"")</f>
        <v>6.0431626752438952</v>
      </c>
      <c r="M30" s="85">
        <f t="shared" si="1"/>
        <v>3.1886566263056944E-4</v>
      </c>
      <c r="N30" s="137"/>
    </row>
    <row r="31" spans="1:14" x14ac:dyDescent="0.2">
      <c r="A31" s="87"/>
      <c r="B31" s="49"/>
      <c r="C31" s="64"/>
      <c r="D31" s="64"/>
      <c r="E31" s="64"/>
      <c r="F31" s="64"/>
      <c r="G31" s="64"/>
      <c r="H31" s="64"/>
      <c r="I31" s="55"/>
      <c r="J31" s="60">
        <v>1110000</v>
      </c>
      <c r="K31" s="13">
        <f t="shared" si="0"/>
        <v>6.0453229787866576</v>
      </c>
      <c r="L31" s="84">
        <f>IF(J31&gt;1,AVERAGE(K29:K32),"")</f>
        <v>6.0431626752438952</v>
      </c>
      <c r="M31" s="85">
        <f t="shared" si="1"/>
        <v>4.6669113968718658E-6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>
        <v>1240000</v>
      </c>
      <c r="K32" s="13">
        <f t="shared" si="0"/>
        <v>6.0934216851622347</v>
      </c>
      <c r="L32" s="52">
        <f>IF(J32&gt;1,AVERAGE(K29:K32),"")</f>
        <v>6.0431626752438952</v>
      </c>
      <c r="M32" s="85">
        <f t="shared" si="1"/>
        <v>2.5259680779717518E-3</v>
      </c>
      <c r="N32" s="140"/>
    </row>
    <row r="33" spans="1:14" x14ac:dyDescent="0.2">
      <c r="A33" s="48">
        <v>16</v>
      </c>
      <c r="B33" s="12"/>
      <c r="C33" s="63"/>
      <c r="D33" s="63"/>
      <c r="E33" s="63"/>
      <c r="F33" s="63"/>
      <c r="G33" s="63"/>
      <c r="H33" s="63"/>
      <c r="I33" s="54"/>
      <c r="J33" s="59">
        <v>1170000</v>
      </c>
      <c r="K33" s="13">
        <f t="shared" si="0"/>
        <v>6.0681858617461613</v>
      </c>
      <c r="L33" s="84">
        <f>IF(J33&gt;1,AVERAGE(K33:K36),"")</f>
        <v>6.0399605673875456</v>
      </c>
      <c r="M33" s="85">
        <f t="shared" si="1"/>
        <v>7.9666724163050037E-4</v>
      </c>
      <c r="N33" s="137">
        <f>IF(COUNT(M33:M36)&gt;0,COUNT(M33:M36)-1,"")</f>
        <v>3</v>
      </c>
    </row>
    <row r="34" spans="1:14" x14ac:dyDescent="0.2">
      <c r="A34" s="48"/>
      <c r="B34" s="49"/>
      <c r="C34" s="64"/>
      <c r="D34" s="64"/>
      <c r="E34" s="64"/>
      <c r="F34" s="64"/>
      <c r="G34" s="64"/>
      <c r="H34" s="64"/>
      <c r="I34" s="55"/>
      <c r="J34" s="60">
        <v>1100000</v>
      </c>
      <c r="K34" s="13">
        <f t="shared" si="0"/>
        <v>6.0413926851582254</v>
      </c>
      <c r="L34" s="84">
        <f>IF(J34&gt;1,AVERAGE(K33:K36),"")</f>
        <v>6.0399605673875456</v>
      </c>
      <c r="M34" s="85">
        <f t="shared" si="1"/>
        <v>2.0509613090967448E-6</v>
      </c>
      <c r="N34" s="137"/>
    </row>
    <row r="35" spans="1:14" x14ac:dyDescent="0.2">
      <c r="A35" s="87"/>
      <c r="B35" s="49"/>
      <c r="C35" s="64"/>
      <c r="D35" s="64"/>
      <c r="E35" s="64"/>
      <c r="F35" s="64"/>
      <c r="G35" s="64"/>
      <c r="H35" s="64"/>
      <c r="I35" s="55"/>
      <c r="J35" s="60">
        <v>1030000</v>
      </c>
      <c r="K35" s="13">
        <f t="shared" si="0"/>
        <v>6.012837224705172</v>
      </c>
      <c r="L35" s="84">
        <f>IF(J35&gt;1,AVERAGE(K33:K36),"")</f>
        <v>6.0399605673875456</v>
      </c>
      <c r="M35" s="85">
        <f t="shared" si="1"/>
        <v>7.3567571826546932E-4</v>
      </c>
      <c r="N35" s="137"/>
    </row>
    <row r="36" spans="1:14" x14ac:dyDescent="0.2">
      <c r="A36" s="72"/>
      <c r="B36" s="73"/>
      <c r="C36" s="74"/>
      <c r="D36" s="74"/>
      <c r="E36" s="74"/>
      <c r="F36" s="74"/>
      <c r="G36" s="74"/>
      <c r="H36" s="74"/>
      <c r="I36" s="82"/>
      <c r="J36" s="75">
        <v>1090000</v>
      </c>
      <c r="K36" s="13">
        <f t="shared" si="0"/>
        <v>6.0374264979406238</v>
      </c>
      <c r="L36" s="77">
        <f>IF(J36&gt;1,AVERAGE(K33:K36),"")</f>
        <v>6.0399605673875456</v>
      </c>
      <c r="M36" s="85">
        <f t="shared" si="1"/>
        <v>6.4215079618225832E-6</v>
      </c>
      <c r="N36" s="138"/>
    </row>
    <row r="37" spans="1:14" x14ac:dyDescent="0.2">
      <c r="A37" s="78">
        <v>18</v>
      </c>
      <c r="B37" s="16"/>
      <c r="C37" s="66"/>
      <c r="D37" s="66"/>
      <c r="E37" s="66"/>
      <c r="F37" s="66"/>
      <c r="G37" s="66"/>
      <c r="H37" s="66"/>
      <c r="I37" s="56"/>
      <c r="J37" s="62">
        <v>800000</v>
      </c>
      <c r="K37" s="13">
        <f t="shared" si="0"/>
        <v>5.9030899869919438</v>
      </c>
      <c r="L37" s="90">
        <f>IF(J37&gt;1,AVERAGE(K37:K40),"")</f>
        <v>5.9130770601206004</v>
      </c>
      <c r="M37" s="85">
        <f t="shared" si="1"/>
        <v>9.974162967713581E-5</v>
      </c>
      <c r="N37" s="139">
        <f>IF(COUNT(M37:M40)&gt;0,COUNT(M37:M40)-1,"")</f>
        <v>3</v>
      </c>
    </row>
    <row r="38" spans="1:14" x14ac:dyDescent="0.2">
      <c r="A38" s="48"/>
      <c r="B38" s="49"/>
      <c r="C38" s="64"/>
      <c r="D38" s="64"/>
      <c r="E38" s="64"/>
      <c r="F38" s="64"/>
      <c r="G38" s="64"/>
      <c r="H38" s="64"/>
      <c r="I38" s="55"/>
      <c r="J38" s="60">
        <v>810000</v>
      </c>
      <c r="K38" s="13">
        <f t="shared" si="0"/>
        <v>5.9084850188786495</v>
      </c>
      <c r="L38" s="84">
        <f>IF(J38&gt;1,AVERAGE(K37:K40),"")</f>
        <v>5.9130770601206004</v>
      </c>
      <c r="M38" s="85">
        <f t="shared" si="1"/>
        <v>2.1086842767777919E-5</v>
      </c>
      <c r="N38" s="137"/>
    </row>
    <row r="39" spans="1:14" x14ac:dyDescent="0.2">
      <c r="A39" s="87"/>
      <c r="B39" s="49"/>
      <c r="C39" s="64"/>
      <c r="D39" s="64"/>
      <c r="E39" s="64"/>
      <c r="F39" s="64"/>
      <c r="G39" s="64"/>
      <c r="H39" s="64"/>
      <c r="I39" s="55"/>
      <c r="J39" s="60">
        <v>770000</v>
      </c>
      <c r="K39" s="13">
        <f t="shared" si="0"/>
        <v>5.8864907251724823</v>
      </c>
      <c r="L39" s="84">
        <f>IF(J39&gt;1,AVERAGE(K37:K40),"")</f>
        <v>5.9130770601206004</v>
      </c>
      <c r="M39" s="85">
        <f t="shared" si="1"/>
        <v>7.0683320597352743E-4</v>
      </c>
      <c r="N39" s="137"/>
    </row>
    <row r="40" spans="1:14" x14ac:dyDescent="0.2">
      <c r="A40" s="79"/>
      <c r="B40" s="14"/>
      <c r="C40" s="65"/>
      <c r="D40" s="65"/>
      <c r="E40" s="65"/>
      <c r="F40" s="65"/>
      <c r="G40" s="65"/>
      <c r="H40" s="65"/>
      <c r="I40" s="57"/>
      <c r="J40" s="61">
        <v>900000</v>
      </c>
      <c r="K40" s="13">
        <f t="shared" si="0"/>
        <v>5.9542425094393252</v>
      </c>
      <c r="L40" s="52">
        <f>IF(J40&gt;1,AVERAGE(K37:K40),"")</f>
        <v>5.9130770601206004</v>
      </c>
      <c r="M40" s="85">
        <f t="shared" si="1"/>
        <v>1.6945942176124992E-3</v>
      </c>
      <c r="N40" s="140"/>
    </row>
    <row r="41" spans="1:14" x14ac:dyDescent="0.2">
      <c r="A41" s="48">
        <v>52</v>
      </c>
      <c r="B41" s="12"/>
      <c r="C41" s="63"/>
      <c r="D41" s="63"/>
      <c r="E41" s="63"/>
      <c r="F41" s="63"/>
      <c r="G41" s="63"/>
      <c r="H41" s="63"/>
      <c r="I41" s="54"/>
      <c r="J41" s="59">
        <v>1050000</v>
      </c>
      <c r="K41" s="13">
        <f t="shared" si="0"/>
        <v>6.0211892990699383</v>
      </c>
      <c r="L41" s="84">
        <f>IF(J41&gt;1,AVERAGE(K41:K44),"")</f>
        <v>6.0423921450611449</v>
      </c>
      <c r="M41" s="85">
        <f t="shared" si="1"/>
        <v>4.4956067812682525E-4</v>
      </c>
      <c r="N41" s="137">
        <f>IF(COUNT(M41:M44)&gt;0,COUNT(M41:M44)-1,"")</f>
        <v>3</v>
      </c>
    </row>
    <row r="42" spans="1:14" x14ac:dyDescent="0.2">
      <c r="A42" s="48"/>
      <c r="B42" s="49"/>
      <c r="C42" s="64"/>
      <c r="D42" s="64"/>
      <c r="E42" s="64"/>
      <c r="F42" s="64"/>
      <c r="G42" s="64"/>
      <c r="H42" s="64"/>
      <c r="I42" s="55"/>
      <c r="J42" s="60">
        <v>1170000</v>
      </c>
      <c r="K42" s="13">
        <f t="shared" si="0"/>
        <v>6.0681858617461613</v>
      </c>
      <c r="L42" s="84">
        <f>IF(J42&gt;1,AVERAGE(K41:K44),"")</f>
        <v>6.0423921450611449</v>
      </c>
      <c r="M42" s="85">
        <f t="shared" si="1"/>
        <v>6.653158204268934E-4</v>
      </c>
      <c r="N42" s="137"/>
    </row>
    <row r="43" spans="1:14" x14ac:dyDescent="0.2">
      <c r="A43" s="87"/>
      <c r="B43" s="49"/>
      <c r="C43" s="64"/>
      <c r="D43" s="64"/>
      <c r="E43" s="64"/>
      <c r="F43" s="64"/>
      <c r="G43" s="64"/>
      <c r="H43" s="64"/>
      <c r="I43" s="55"/>
      <c r="J43" s="60">
        <v>970000</v>
      </c>
      <c r="K43" s="13">
        <f t="shared" si="0"/>
        <v>5.9867717342662452</v>
      </c>
      <c r="L43" s="84">
        <f>IF(J43&gt;1,AVERAGE(K41:K44),"")</f>
        <v>6.0423921450611449</v>
      </c>
      <c r="M43" s="85">
        <f t="shared" si="1"/>
        <v>3.0936300969933899E-3</v>
      </c>
      <c r="N43" s="137"/>
    </row>
    <row r="44" spans="1:14" x14ac:dyDescent="0.2">
      <c r="A44" s="72"/>
      <c r="B44" s="73"/>
      <c r="C44" s="74"/>
      <c r="D44" s="74"/>
      <c r="E44" s="74"/>
      <c r="F44" s="74"/>
      <c r="G44" s="74"/>
      <c r="H44" s="74"/>
      <c r="I44" s="82"/>
      <c r="J44" s="75">
        <v>1240000</v>
      </c>
      <c r="K44" s="13">
        <f t="shared" si="0"/>
        <v>6.0934216851622347</v>
      </c>
      <c r="L44" s="77">
        <f>IF(J44&gt;1,AVERAGE(K41:K44),"")</f>
        <v>6.0423921450611449</v>
      </c>
      <c r="M44" s="85">
        <f t="shared" si="1"/>
        <v>2.6040139629287364E-3</v>
      </c>
      <c r="N44" s="138"/>
    </row>
    <row r="45" spans="1:14" x14ac:dyDescent="0.2">
      <c r="A45" s="78"/>
      <c r="B45" s="16"/>
      <c r="C45" s="66"/>
      <c r="D45" s="66"/>
      <c r="E45" s="66"/>
      <c r="F45" s="66"/>
      <c r="G45" s="66"/>
      <c r="H45" s="66"/>
      <c r="I45" s="56"/>
      <c r="J45" s="62"/>
      <c r="K45" s="13" t="str">
        <f t="shared" si="0"/>
        <v/>
      </c>
      <c r="L45" s="90" t="str">
        <f>IF(J45&gt;1,AVERAGE(K45:K48),"")</f>
        <v/>
      </c>
      <c r="M45" s="85" t="str">
        <f t="shared" si="1"/>
        <v/>
      </c>
      <c r="N45" s="139" t="str">
        <f>IF(COUNT(M45:M48)&gt;0,COUNT(M45:M48)-1,"")</f>
        <v/>
      </c>
    </row>
    <row r="46" spans="1:14" x14ac:dyDescent="0.2">
      <c r="A46" s="91"/>
      <c r="B46" s="49"/>
      <c r="C46" s="64"/>
      <c r="D46" s="64"/>
      <c r="E46" s="64"/>
      <c r="F46" s="64"/>
      <c r="G46" s="64"/>
      <c r="H46" s="64"/>
      <c r="I46" s="55"/>
      <c r="J46" s="60"/>
      <c r="K46" s="13" t="str">
        <f t="shared" si="0"/>
        <v/>
      </c>
      <c r="L46" s="84" t="str">
        <f>IF(J46&gt;1,AVERAGE(K45:K48),"")</f>
        <v/>
      </c>
      <c r="M46" s="85" t="str">
        <f t="shared" si="1"/>
        <v/>
      </c>
      <c r="N46" s="137"/>
    </row>
    <row r="47" spans="1:14" x14ac:dyDescent="0.2">
      <c r="A47" s="50"/>
      <c r="B47" s="49"/>
      <c r="C47" s="64"/>
      <c r="D47" s="64"/>
      <c r="E47" s="64"/>
      <c r="F47" s="64"/>
      <c r="G47" s="64"/>
      <c r="H47" s="64"/>
      <c r="I47" s="55"/>
      <c r="J47" s="60"/>
      <c r="K47" s="13" t="str">
        <f t="shared" si="0"/>
        <v/>
      </c>
      <c r="L47" s="84" t="str">
        <f>IF(J47&gt;1,AVERAGE(K45:K48),"")</f>
        <v/>
      </c>
      <c r="M47" s="85" t="str">
        <f t="shared" si="1"/>
        <v/>
      </c>
      <c r="N47" s="137"/>
    </row>
    <row r="48" spans="1:14" x14ac:dyDescent="0.2">
      <c r="A48" s="79"/>
      <c r="B48" s="14"/>
      <c r="C48" s="65"/>
      <c r="D48" s="65"/>
      <c r="E48" s="65"/>
      <c r="F48" s="65"/>
      <c r="G48" s="65"/>
      <c r="H48" s="65"/>
      <c r="I48" s="57"/>
      <c r="J48" s="61"/>
      <c r="K48" s="13" t="str">
        <f t="shared" si="0"/>
        <v/>
      </c>
      <c r="L48" s="52" t="str">
        <f>IF(J48&gt;1,AVERAGE(K45:K48),"")</f>
        <v/>
      </c>
      <c r="M48" s="85" t="str">
        <f t="shared" si="1"/>
        <v/>
      </c>
      <c r="N48" s="140"/>
    </row>
    <row r="49" spans="1:14" x14ac:dyDescent="0.2">
      <c r="A49" s="48"/>
      <c r="B49" s="12"/>
      <c r="C49" s="63"/>
      <c r="D49" s="63"/>
      <c r="E49" s="63"/>
      <c r="F49" s="63"/>
      <c r="G49" s="63"/>
      <c r="H49" s="63"/>
      <c r="I49" s="54"/>
      <c r="J49" s="59"/>
      <c r="K49" s="13" t="str">
        <f t="shared" si="0"/>
        <v/>
      </c>
      <c r="L49" s="84" t="str">
        <f>IF(J49&gt;1,AVERAGE(K49:K52),"")</f>
        <v/>
      </c>
      <c r="M49" s="85" t="str">
        <f t="shared" si="1"/>
        <v/>
      </c>
      <c r="N49" s="137" t="str">
        <f>IF(COUNT(M49:M52)&gt;0,COUNT(M49:M52)-1,"")</f>
        <v/>
      </c>
    </row>
    <row r="50" spans="1:14" x14ac:dyDescent="0.2">
      <c r="A50" s="91"/>
      <c r="B50" s="49"/>
      <c r="C50" s="64"/>
      <c r="D50" s="64"/>
      <c r="E50" s="64"/>
      <c r="F50" s="64"/>
      <c r="G50" s="64"/>
      <c r="H50" s="64"/>
      <c r="I50" s="55"/>
      <c r="J50" s="60"/>
      <c r="K50" s="13" t="str">
        <f t="shared" si="0"/>
        <v/>
      </c>
      <c r="L50" s="84" t="str">
        <f>IF(J50&gt;1,AVERAGE(K49:K52),"")</f>
        <v/>
      </c>
      <c r="M50" s="85" t="str">
        <f t="shared" si="1"/>
        <v/>
      </c>
      <c r="N50" s="137"/>
    </row>
    <row r="51" spans="1:14" x14ac:dyDescent="0.2">
      <c r="A51" s="50"/>
      <c r="B51" s="49"/>
      <c r="C51" s="64"/>
      <c r="D51" s="64"/>
      <c r="E51" s="64"/>
      <c r="F51" s="64"/>
      <c r="G51" s="64"/>
      <c r="H51" s="64"/>
      <c r="I51" s="55"/>
      <c r="J51" s="60"/>
      <c r="K51" s="13" t="str">
        <f t="shared" si="0"/>
        <v/>
      </c>
      <c r="L51" s="84" t="str">
        <f>IF(J51&gt;1,AVERAGE(K49:K52),"")</f>
        <v/>
      </c>
      <c r="M51" s="85" t="str">
        <f t="shared" si="1"/>
        <v/>
      </c>
      <c r="N51" s="137"/>
    </row>
    <row r="52" spans="1:14" x14ac:dyDescent="0.2">
      <c r="A52" s="72"/>
      <c r="B52" s="73"/>
      <c r="C52" s="74"/>
      <c r="D52" s="74"/>
      <c r="E52" s="74"/>
      <c r="F52" s="74"/>
      <c r="G52" s="74"/>
      <c r="H52" s="74"/>
      <c r="I52" s="82"/>
      <c r="J52" s="75"/>
      <c r="K52" s="13" t="str">
        <f t="shared" si="0"/>
        <v/>
      </c>
      <c r="L52" s="77" t="str">
        <f>IF(J52&gt;1,AVERAGE(K49:K52),"")</f>
        <v/>
      </c>
      <c r="M52" s="85" t="str">
        <f t="shared" si="1"/>
        <v/>
      </c>
      <c r="N52" s="138"/>
    </row>
    <row r="53" spans="1:14" x14ac:dyDescent="0.2">
      <c r="A53" s="78"/>
      <c r="B53" s="16"/>
      <c r="C53" s="66"/>
      <c r="D53" s="66"/>
      <c r="E53" s="66"/>
      <c r="F53" s="66"/>
      <c r="G53" s="66"/>
      <c r="H53" s="66"/>
      <c r="I53" s="56"/>
      <c r="J53" s="62"/>
      <c r="K53" s="13" t="str">
        <f t="shared" si="0"/>
        <v/>
      </c>
      <c r="L53" s="90" t="str">
        <f>IF(J53&gt;1,AVERAGE(K53:K56),"")</f>
        <v/>
      </c>
      <c r="M53" s="85" t="str">
        <f t="shared" si="1"/>
        <v/>
      </c>
      <c r="N53" s="139" t="str">
        <f>IF(COUNT(M53:M56)&gt;0,COUNT(M53:M56)-1,"")</f>
        <v/>
      </c>
    </row>
    <row r="54" spans="1:14" x14ac:dyDescent="0.2">
      <c r="A54" s="91"/>
      <c r="B54" s="49"/>
      <c r="C54" s="64"/>
      <c r="D54" s="64"/>
      <c r="E54" s="64"/>
      <c r="F54" s="64"/>
      <c r="G54" s="64"/>
      <c r="H54" s="64"/>
      <c r="I54" s="55"/>
      <c r="J54" s="60"/>
      <c r="K54" s="13" t="str">
        <f t="shared" si="0"/>
        <v/>
      </c>
      <c r="L54" s="84" t="str">
        <f>IF(J54&gt;1,AVERAGE(K53:K56),"")</f>
        <v/>
      </c>
      <c r="M54" s="85" t="str">
        <f t="shared" si="1"/>
        <v/>
      </c>
      <c r="N54" s="137"/>
    </row>
    <row r="55" spans="1:14" x14ac:dyDescent="0.2">
      <c r="A55" s="50"/>
      <c r="B55" s="49"/>
      <c r="C55" s="64"/>
      <c r="D55" s="64"/>
      <c r="E55" s="64"/>
      <c r="F55" s="64"/>
      <c r="G55" s="64"/>
      <c r="H55" s="64"/>
      <c r="I55" s="55"/>
      <c r="J55" s="60"/>
      <c r="K55" s="13" t="str">
        <f t="shared" si="0"/>
        <v/>
      </c>
      <c r="L55" s="84" t="str">
        <f>IF(J55&gt;1,AVERAGE(K53:K56),"")</f>
        <v/>
      </c>
      <c r="M55" s="85" t="str">
        <f t="shared" si="1"/>
        <v/>
      </c>
      <c r="N55" s="137"/>
    </row>
    <row r="56" spans="1:14" x14ac:dyDescent="0.2">
      <c r="A56" s="79"/>
      <c r="B56" s="14"/>
      <c r="C56" s="65"/>
      <c r="D56" s="65"/>
      <c r="E56" s="65"/>
      <c r="F56" s="65"/>
      <c r="G56" s="65"/>
      <c r="H56" s="65"/>
      <c r="I56" s="57"/>
      <c r="J56" s="61"/>
      <c r="K56" s="13" t="str">
        <f t="shared" si="0"/>
        <v/>
      </c>
      <c r="L56" s="52" t="str">
        <f>IF(J56&gt;1,AVERAGE(K53:K56),"")</f>
        <v/>
      </c>
      <c r="M56" s="85" t="str">
        <f t="shared" si="1"/>
        <v/>
      </c>
      <c r="N56" s="140"/>
    </row>
    <row r="57" spans="1:14" x14ac:dyDescent="0.2">
      <c r="A57" s="48"/>
      <c r="B57" s="12"/>
      <c r="C57" s="63"/>
      <c r="D57" s="63"/>
      <c r="E57" s="63"/>
      <c r="F57" s="63"/>
      <c r="G57" s="63"/>
      <c r="H57" s="63"/>
      <c r="I57" s="54"/>
      <c r="J57" s="59"/>
      <c r="K57" s="13" t="str">
        <f t="shared" si="0"/>
        <v/>
      </c>
      <c r="L57" s="84" t="str">
        <f>IF(J57&gt;1,AVERAGE(K57:K60),"")</f>
        <v/>
      </c>
      <c r="M57" s="85" t="str">
        <f t="shared" si="1"/>
        <v/>
      </c>
      <c r="N57" s="137" t="str">
        <f>IF(COUNT(M57:M60)&gt;0,COUNT(M57:M60)-1,"")</f>
        <v/>
      </c>
    </row>
    <row r="58" spans="1:14" x14ac:dyDescent="0.2">
      <c r="A58" s="91"/>
      <c r="B58" s="49"/>
      <c r="C58" s="64"/>
      <c r="D58" s="64"/>
      <c r="E58" s="64"/>
      <c r="F58" s="64"/>
      <c r="G58" s="64"/>
      <c r="H58" s="64"/>
      <c r="I58" s="55"/>
      <c r="J58" s="60"/>
      <c r="K58" s="13" t="str">
        <f t="shared" si="0"/>
        <v/>
      </c>
      <c r="L58" s="84" t="str">
        <f>IF(J58&gt;1,AVERAGE(K57:K60),"")</f>
        <v/>
      </c>
      <c r="M58" s="85" t="str">
        <f t="shared" si="1"/>
        <v/>
      </c>
      <c r="N58" s="137"/>
    </row>
    <row r="59" spans="1:14" x14ac:dyDescent="0.2">
      <c r="A59" s="50"/>
      <c r="B59" s="49"/>
      <c r="C59" s="64"/>
      <c r="D59" s="64"/>
      <c r="E59" s="64"/>
      <c r="F59" s="64"/>
      <c r="G59" s="64"/>
      <c r="H59" s="64"/>
      <c r="I59" s="55"/>
      <c r="J59" s="60"/>
      <c r="K59" s="13" t="str">
        <f t="shared" si="0"/>
        <v/>
      </c>
      <c r="L59" s="84" t="str">
        <f>IF(J59&gt;1,AVERAGE(K57:K60),"")</f>
        <v/>
      </c>
      <c r="M59" s="85" t="str">
        <f t="shared" si="1"/>
        <v/>
      </c>
      <c r="N59" s="137"/>
    </row>
    <row r="60" spans="1:14" ht="13.5" thickBot="1" x14ac:dyDescent="0.25">
      <c r="A60" s="89"/>
      <c r="B60" s="18"/>
      <c r="C60" s="67"/>
      <c r="D60" s="67"/>
      <c r="E60" s="67"/>
      <c r="F60" s="67"/>
      <c r="G60" s="67"/>
      <c r="H60" s="67"/>
      <c r="I60" s="58"/>
      <c r="J60" s="61"/>
      <c r="K60" s="13" t="str">
        <f t="shared" si="0"/>
        <v/>
      </c>
      <c r="L60" s="52" t="str">
        <f>IF(J60&gt;1,AVERAGE(K57:K60),"")</f>
        <v/>
      </c>
      <c r="M60" s="85" t="str">
        <f t="shared" si="1"/>
        <v/>
      </c>
      <c r="N60" s="140"/>
    </row>
    <row r="61" spans="1:14" ht="13.5" thickBot="1" x14ac:dyDescent="0.25">
      <c r="L61" s="4" t="s">
        <v>94</v>
      </c>
      <c r="M61" s="19">
        <f>SUM(M9:M60)</f>
        <v>6.9245155046413806E-2</v>
      </c>
      <c r="N61" s="53">
        <f>SUM(N9:N60)</f>
        <v>27</v>
      </c>
    </row>
    <row r="62" spans="1:14" ht="13.5" thickBot="1" x14ac:dyDescent="0.25">
      <c r="A62" s="20" t="s">
        <v>88</v>
      </c>
      <c r="I62" s="21"/>
      <c r="J62" s="22"/>
      <c r="K62" s="23"/>
      <c r="L62" s="4" t="s">
        <v>95</v>
      </c>
      <c r="M62" s="24">
        <f>2*M61</f>
        <v>0.13849031009282761</v>
      </c>
    </row>
    <row r="63" spans="1:14" ht="13.5" thickBot="1" x14ac:dyDescent="0.25">
      <c r="A63" s="148"/>
      <c r="B63" s="148"/>
      <c r="C63" s="148"/>
      <c r="D63" s="148"/>
      <c r="E63" s="148"/>
      <c r="F63" s="148"/>
      <c r="G63" s="148"/>
      <c r="H63" s="148"/>
      <c r="I63" s="25"/>
      <c r="J63" s="22"/>
      <c r="K63" s="26"/>
    </row>
    <row r="64" spans="1:14" ht="14.25" x14ac:dyDescent="0.25">
      <c r="A64" s="148"/>
      <c r="B64" s="148"/>
      <c r="C64" s="148"/>
      <c r="D64" s="148"/>
      <c r="E64" s="148"/>
      <c r="F64" s="148"/>
      <c r="G64" s="148"/>
      <c r="H64" s="148"/>
      <c r="I64" s="25"/>
      <c r="J64" s="27"/>
      <c r="K64" s="27"/>
      <c r="M64" s="28" t="s">
        <v>109</v>
      </c>
    </row>
    <row r="65" spans="1:13" ht="13.5" thickBot="1" x14ac:dyDescent="0.25">
      <c r="A65" s="148"/>
      <c r="B65" s="148"/>
      <c r="C65" s="148"/>
      <c r="D65" s="148"/>
      <c r="E65" s="148"/>
      <c r="F65" s="148"/>
      <c r="G65" s="148"/>
      <c r="H65" s="148"/>
      <c r="M65" s="29">
        <f>(M62/N61)^0.5</f>
        <v>7.1618927276096506E-2</v>
      </c>
    </row>
    <row r="66" spans="1:13" x14ac:dyDescent="0.2">
      <c r="A66" s="148"/>
      <c r="B66" s="148"/>
      <c r="C66" s="148"/>
      <c r="D66" s="148"/>
      <c r="E66" s="148"/>
      <c r="F66" s="148"/>
      <c r="G66" s="148"/>
      <c r="H66" s="148"/>
      <c r="J66" s="3"/>
      <c r="K66" s="30"/>
    </row>
    <row r="67" spans="1:13" x14ac:dyDescent="0.2">
      <c r="A67" s="148"/>
      <c r="B67" s="148"/>
      <c r="C67" s="148"/>
      <c r="D67" s="148"/>
      <c r="E67" s="148"/>
      <c r="F67" s="148"/>
      <c r="G67" s="148"/>
      <c r="H67" s="148"/>
      <c r="J67" s="31"/>
      <c r="K67" s="68" t="s">
        <v>25</v>
      </c>
      <c r="L67" s="69">
        <f>MIN(L9:L60)</f>
        <v>5.8883216840828094</v>
      </c>
    </row>
    <row r="68" spans="1:13" x14ac:dyDescent="0.2">
      <c r="A68" s="148"/>
      <c r="B68" s="148"/>
      <c r="C68" s="148"/>
      <c r="D68" s="148"/>
      <c r="E68" s="148"/>
      <c r="F68" s="148"/>
      <c r="G68" s="148"/>
      <c r="H68" s="148"/>
      <c r="K68" s="70" t="s">
        <v>26</v>
      </c>
      <c r="L68" s="71">
        <f>MAX(L9:L60)</f>
        <v>6.1208771401464999</v>
      </c>
    </row>
    <row r="69" spans="1:13" x14ac:dyDescent="0.2">
      <c r="A69" s="148"/>
      <c r="B69" s="148"/>
      <c r="C69" s="148"/>
      <c r="D69" s="148"/>
      <c r="E69" s="148"/>
      <c r="F69" s="148"/>
      <c r="G69" s="148"/>
      <c r="H69" s="148"/>
    </row>
    <row r="73" spans="1:13" x14ac:dyDescent="0.2">
      <c r="A73" s="4"/>
    </row>
    <row r="74" spans="1:13" x14ac:dyDescent="0.2">
      <c r="A74" s="32"/>
      <c r="B74" s="32"/>
    </row>
    <row r="75" spans="1:13" x14ac:dyDescent="0.2">
      <c r="B75" s="4"/>
    </row>
    <row r="76" spans="1:13" x14ac:dyDescent="0.2">
      <c r="B76" s="4"/>
    </row>
  </sheetData>
  <sheetProtection selectLockedCells="1"/>
  <mergeCells count="19">
    <mergeCell ref="A63:H69"/>
    <mergeCell ref="N37:N40"/>
    <mergeCell ref="N41:N44"/>
    <mergeCell ref="N45:N48"/>
    <mergeCell ref="N49:N52"/>
    <mergeCell ref="N53:N56"/>
    <mergeCell ref="N57:N60"/>
    <mergeCell ref="N33:N36"/>
    <mergeCell ref="B3:D3"/>
    <mergeCell ref="B4:D4"/>
    <mergeCell ref="F4:I4"/>
    <mergeCell ref="B5:D5"/>
    <mergeCell ref="B6:D6"/>
    <mergeCell ref="N9:N12"/>
    <mergeCell ref="N13:N16"/>
    <mergeCell ref="N17:N20"/>
    <mergeCell ref="N21:N24"/>
    <mergeCell ref="N25:N28"/>
    <mergeCell ref="N29:N32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76"/>
  <sheetViews>
    <sheetView zoomScale="60" zoomScaleNormal="60" zoomScaleSheetLayoutView="50" workbookViewId="0">
      <selection activeCell="M8" sqref="M8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6.42578125" style="2" customWidth="1"/>
    <col min="13" max="13" width="28" style="2" customWidth="1"/>
    <col min="14" max="14" width="24.28515625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121</v>
      </c>
      <c r="C3" s="142"/>
      <c r="D3" s="143"/>
      <c r="F3" s="4"/>
    </row>
    <row r="4" spans="1:14" x14ac:dyDescent="0.2">
      <c r="A4" s="3" t="s">
        <v>98</v>
      </c>
      <c r="B4" s="141" t="s">
        <v>30</v>
      </c>
      <c r="C4" s="142"/>
      <c r="D4" s="143"/>
      <c r="F4" s="144" t="s">
        <v>55</v>
      </c>
      <c r="G4" s="145"/>
      <c r="H4" s="145"/>
      <c r="I4" s="146"/>
    </row>
    <row r="5" spans="1:14" x14ac:dyDescent="0.2">
      <c r="A5" s="5"/>
      <c r="B5" s="141" t="s">
        <v>56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88">
        <v>2</v>
      </c>
      <c r="B9" s="12"/>
      <c r="C9" s="63"/>
      <c r="D9" s="63"/>
      <c r="E9" s="63"/>
      <c r="F9" s="63"/>
      <c r="G9" s="63"/>
      <c r="H9" s="63"/>
      <c r="I9" s="54"/>
      <c r="J9" s="59">
        <v>37700000</v>
      </c>
      <c r="K9" s="13">
        <f>IF(J9&gt;1,LOG10(J9),"")</f>
        <v>7.5763413502057926</v>
      </c>
      <c r="L9" s="84">
        <f>IF(J9&gt;1,AVERAGE(K9:K12),"")</f>
        <v>7.5718433842024222</v>
      </c>
      <c r="M9" s="85">
        <f>IF(J9&gt;1,(K9-L9)^2,"")</f>
        <v>2.0231698167475703E-5</v>
      </c>
      <c r="N9" s="137">
        <f>IF(COUNT(M9:M12)&gt;0,COUNT(M9:M12)-1,"")</f>
        <v>3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32500000</v>
      </c>
      <c r="K10" s="13">
        <f t="shared" ref="K10:K60" si="0">IF(J10&gt;1,LOG10(J10),"")</f>
        <v>7.5118833609788744</v>
      </c>
      <c r="L10" s="84">
        <f>IF(J10&gt;1,AVERAGE(K9:K12),"")</f>
        <v>7.5718433842024222</v>
      </c>
      <c r="M10" s="85">
        <f t="shared" ref="M10:M60" si="1">IF(J10&gt;1,(K10-L10)^2,"")</f>
        <v>3.5952043849683873E-3</v>
      </c>
      <c r="N10" s="137"/>
    </row>
    <row r="11" spans="1:14" x14ac:dyDescent="0.2">
      <c r="A11" s="48"/>
      <c r="B11" s="49"/>
      <c r="C11" s="64"/>
      <c r="D11" s="64"/>
      <c r="E11" s="64"/>
      <c r="F11" s="64"/>
      <c r="G11" s="64"/>
      <c r="H11" s="64"/>
      <c r="I11" s="55"/>
      <c r="J11" s="60">
        <v>41300000</v>
      </c>
      <c r="K11" s="13">
        <f t="shared" si="0"/>
        <v>7.6159500516564007</v>
      </c>
      <c r="L11" s="84">
        <f>IF(J11&gt;1,AVERAGE(K9:K12),"")</f>
        <v>7.5718433842024222</v>
      </c>
      <c r="M11" s="85">
        <f t="shared" si="1"/>
        <v>1.9453981138958471E-3</v>
      </c>
      <c r="N11" s="137"/>
    </row>
    <row r="12" spans="1:14" x14ac:dyDescent="0.2">
      <c r="A12" s="72"/>
      <c r="B12" s="73"/>
      <c r="C12" s="74"/>
      <c r="D12" s="74"/>
      <c r="E12" s="74"/>
      <c r="F12" s="74"/>
      <c r="G12" s="74"/>
      <c r="H12" s="74"/>
      <c r="I12" s="55"/>
      <c r="J12" s="75">
        <v>38300000</v>
      </c>
      <c r="K12" s="13">
        <f t="shared" si="0"/>
        <v>7.5831987739686229</v>
      </c>
      <c r="L12" s="77">
        <f>IF(J12&gt;1,AVERAGE(K9:K12),"")</f>
        <v>7.5718433842024222</v>
      </c>
      <c r="M12" s="85">
        <f t="shared" si="1"/>
        <v>1.289448767423345E-4</v>
      </c>
      <c r="N12" s="138"/>
    </row>
    <row r="13" spans="1:14" x14ac:dyDescent="0.2">
      <c r="A13" s="78">
        <v>5</v>
      </c>
      <c r="B13" s="16"/>
      <c r="C13" s="66"/>
      <c r="D13" s="66"/>
      <c r="E13" s="66"/>
      <c r="F13" s="66"/>
      <c r="G13" s="66"/>
      <c r="H13" s="66"/>
      <c r="I13" s="56"/>
      <c r="J13" s="62">
        <v>20680000</v>
      </c>
      <c r="K13" s="13">
        <f t="shared" si="0"/>
        <v>7.3155505344219049</v>
      </c>
      <c r="L13" s="90">
        <f>IF(J13&gt;1,AVERAGE(K13:K16),"")</f>
        <v>7.3379884309065044</v>
      </c>
      <c r="M13" s="85">
        <f t="shared" si="1"/>
        <v>5.0345919865360186E-4</v>
      </c>
      <c r="N13" s="139">
        <f>IF(COUNT(M13:M16)&gt;0,COUNT(M13:M16)-1,"")</f>
        <v>3</v>
      </c>
    </row>
    <row r="14" spans="1:14" x14ac:dyDescent="0.2">
      <c r="A14" s="48"/>
      <c r="B14" s="49"/>
      <c r="C14" s="63"/>
      <c r="D14" s="63"/>
      <c r="E14" s="63"/>
      <c r="F14" s="63"/>
      <c r="G14" s="63"/>
      <c r="H14" s="63"/>
      <c r="I14" s="55"/>
      <c r="J14" s="60">
        <v>24810000</v>
      </c>
      <c r="K14" s="13">
        <f t="shared" si="0"/>
        <v>7.3946267642722088</v>
      </c>
      <c r="L14" s="84">
        <f>IF(J14&gt;1,AVERAGE(K13:K16),"")</f>
        <v>7.3379884309065044</v>
      </c>
      <c r="M14" s="85">
        <f t="shared" si="1"/>
        <v>3.2079008064446577E-3</v>
      </c>
      <c r="N14" s="137"/>
    </row>
    <row r="15" spans="1:14" x14ac:dyDescent="0.2">
      <c r="A15" s="87"/>
      <c r="B15" s="49"/>
      <c r="C15" s="63"/>
      <c r="D15" s="63"/>
      <c r="E15" s="63"/>
      <c r="F15" s="63"/>
      <c r="G15" s="63"/>
      <c r="H15" s="63"/>
      <c r="I15" s="55"/>
      <c r="J15" s="60">
        <v>24500000</v>
      </c>
      <c r="K15" s="13">
        <f t="shared" si="0"/>
        <v>7.3891660843645326</v>
      </c>
      <c r="L15" s="84">
        <f>IF(J15&gt;1,AVERAGE(K13:K16),"")</f>
        <v>7.3379884309065044</v>
      </c>
      <c r="M15" s="85">
        <f t="shared" si="1"/>
        <v>2.6191522134700216E-3</v>
      </c>
      <c r="N15" s="137"/>
    </row>
    <row r="16" spans="1:14" x14ac:dyDescent="0.2">
      <c r="A16" s="79"/>
      <c r="B16" s="14"/>
      <c r="C16" s="80"/>
      <c r="D16" s="80"/>
      <c r="E16" s="80"/>
      <c r="F16" s="80"/>
      <c r="G16" s="80"/>
      <c r="H16" s="80"/>
      <c r="I16" s="57"/>
      <c r="J16" s="61">
        <v>17890000</v>
      </c>
      <c r="K16" s="13">
        <f t="shared" si="0"/>
        <v>7.2526103405673732</v>
      </c>
      <c r="L16" s="81">
        <f>IF(J16&gt;1,AVERAGE(K13:K16),"")</f>
        <v>7.3379884309065044</v>
      </c>
      <c r="M16" s="85">
        <f t="shared" si="1"/>
        <v>7.2894183099568551E-3</v>
      </c>
      <c r="N16" s="140"/>
    </row>
    <row r="17" spans="1:14" x14ac:dyDescent="0.2">
      <c r="A17" s="48">
        <v>9</v>
      </c>
      <c r="B17" s="12"/>
      <c r="C17" s="63"/>
      <c r="D17" s="63"/>
      <c r="E17" s="63"/>
      <c r="F17" s="63"/>
      <c r="G17" s="63"/>
      <c r="H17" s="63"/>
      <c r="I17" s="54"/>
      <c r="J17" s="59">
        <v>52900000</v>
      </c>
      <c r="K17" s="13">
        <f t="shared" si="0"/>
        <v>7.7234556720351861</v>
      </c>
      <c r="L17" s="84">
        <f>IF(J17&gt;1,AVERAGE(K17:K20),"")</f>
        <v>7.6430326332119431</v>
      </c>
      <c r="M17" s="85">
        <f t="shared" si="1"/>
        <v>6.4678651735648471E-3</v>
      </c>
      <c r="N17" s="137">
        <f>IF(COUNT(M17:M20)&gt;0,COUNT(M17:M20)-1,"")</f>
        <v>3</v>
      </c>
    </row>
    <row r="18" spans="1:14" x14ac:dyDescent="0.2">
      <c r="A18" s="48"/>
      <c r="B18" s="49"/>
      <c r="C18" s="64"/>
      <c r="D18" s="64"/>
      <c r="E18" s="64"/>
      <c r="F18" s="64"/>
      <c r="G18" s="64"/>
      <c r="H18" s="64"/>
      <c r="I18" s="55"/>
      <c r="J18" s="60">
        <v>37900000</v>
      </c>
      <c r="K18" s="13">
        <f t="shared" si="0"/>
        <v>7.5786392099680722</v>
      </c>
      <c r="L18" s="84">
        <f>IF(J18&gt;1,AVERAGE(K17:K20),"")</f>
        <v>7.6430326332119431</v>
      </c>
      <c r="M18" s="85">
        <f t="shared" si="1"/>
        <v>4.1465129570643043E-3</v>
      </c>
      <c r="N18" s="137"/>
    </row>
    <row r="19" spans="1:14" x14ac:dyDescent="0.2">
      <c r="A19" s="87"/>
      <c r="B19" s="49"/>
      <c r="C19" s="64"/>
      <c r="D19" s="64"/>
      <c r="E19" s="64"/>
      <c r="F19" s="64"/>
      <c r="G19" s="64"/>
      <c r="H19" s="64"/>
      <c r="I19" s="55"/>
      <c r="J19" s="60">
        <v>41200000</v>
      </c>
      <c r="K19" s="13">
        <f t="shared" si="0"/>
        <v>7.6148972160331345</v>
      </c>
      <c r="L19" s="84">
        <f>IF(J19&gt;1,AVERAGE(K17:K20),"")</f>
        <v>7.6430326332119431</v>
      </c>
      <c r="M19" s="85">
        <f t="shared" si="1"/>
        <v>7.9160169982559977E-4</v>
      </c>
      <c r="N19" s="137"/>
    </row>
    <row r="20" spans="1:14" x14ac:dyDescent="0.2">
      <c r="A20" s="72"/>
      <c r="B20" s="73"/>
      <c r="C20" s="74"/>
      <c r="D20" s="74"/>
      <c r="E20" s="74"/>
      <c r="F20" s="74"/>
      <c r="G20" s="74"/>
      <c r="H20" s="74"/>
      <c r="I20" s="82"/>
      <c r="J20" s="75">
        <v>45200000</v>
      </c>
      <c r="K20" s="13">
        <f t="shared" si="0"/>
        <v>7.6551384348113825</v>
      </c>
      <c r="L20" s="77">
        <f>IF(J20&gt;1,AVERAGE(K17:K20),"")</f>
        <v>7.6430326332119431</v>
      </c>
      <c r="M20" s="85">
        <f t="shared" si="1"/>
        <v>1.4655043236498719E-4</v>
      </c>
      <c r="N20" s="138"/>
    </row>
    <row r="21" spans="1:14" x14ac:dyDescent="0.2">
      <c r="A21" s="78">
        <v>11</v>
      </c>
      <c r="B21" s="16"/>
      <c r="C21" s="66"/>
      <c r="D21" s="66"/>
      <c r="E21" s="66"/>
      <c r="F21" s="66"/>
      <c r="G21" s="66"/>
      <c r="H21" s="66"/>
      <c r="I21" s="56"/>
      <c r="J21" s="62">
        <v>34500000</v>
      </c>
      <c r="K21" s="13">
        <f t="shared" si="0"/>
        <v>7.5378190950732744</v>
      </c>
      <c r="L21" s="90">
        <f>IF(J21&gt;1,AVERAGE(K21:K24),"")</f>
        <v>7.5632073439002845</v>
      </c>
      <c r="M21" s="85">
        <f t="shared" si="1"/>
        <v>6.4456317850217833E-4</v>
      </c>
      <c r="N21" s="139">
        <f>IF(COUNT(M21:M24)&gt;0,COUNT(M21:M24)-1,"")</f>
        <v>3</v>
      </c>
    </row>
    <row r="22" spans="1:14" x14ac:dyDescent="0.2">
      <c r="A22" s="48"/>
      <c r="B22" s="49"/>
      <c r="C22" s="64"/>
      <c r="D22" s="64"/>
      <c r="E22" s="64"/>
      <c r="F22" s="64"/>
      <c r="G22" s="64"/>
      <c r="H22" s="64"/>
      <c r="I22" s="55"/>
      <c r="J22" s="60">
        <v>36600000</v>
      </c>
      <c r="K22" s="13">
        <f t="shared" si="0"/>
        <v>7.563481085394411</v>
      </c>
      <c r="L22" s="84">
        <f>IF(J22&gt;1,AVERAGE(K21:K24),"")</f>
        <v>7.5632073439002845</v>
      </c>
      <c r="M22" s="85">
        <f t="shared" si="1"/>
        <v>7.4934405606614928E-8</v>
      </c>
      <c r="N22" s="137"/>
    </row>
    <row r="23" spans="1:14" x14ac:dyDescent="0.2">
      <c r="A23" s="87"/>
      <c r="B23" s="49"/>
      <c r="C23" s="64"/>
      <c r="D23" s="64"/>
      <c r="E23" s="64"/>
      <c r="F23" s="64"/>
      <c r="G23" s="64"/>
      <c r="H23" s="64"/>
      <c r="I23" s="55"/>
      <c r="J23" s="60">
        <v>37600000</v>
      </c>
      <c r="K23" s="13">
        <f t="shared" si="0"/>
        <v>7.5751878449276608</v>
      </c>
      <c r="L23" s="84">
        <f>IF(J23&gt;1,AVERAGE(K21:K24),"")</f>
        <v>7.5632073439002845</v>
      </c>
      <c r="M23" s="85">
        <f t="shared" si="1"/>
        <v>1.4353240486696592E-4</v>
      </c>
      <c r="N23" s="137"/>
    </row>
    <row r="24" spans="1:14" x14ac:dyDescent="0.2">
      <c r="A24" s="79"/>
      <c r="B24" s="14"/>
      <c r="C24" s="65"/>
      <c r="D24" s="65"/>
      <c r="E24" s="65"/>
      <c r="F24" s="65"/>
      <c r="G24" s="65"/>
      <c r="H24" s="65"/>
      <c r="I24" s="57"/>
      <c r="J24" s="61">
        <v>37700000</v>
      </c>
      <c r="K24" s="13">
        <f t="shared" si="0"/>
        <v>7.5763413502057926</v>
      </c>
      <c r="L24" s="52">
        <f>IF(J24&gt;1,AVERAGE(K21:K24),"")</f>
        <v>7.5632073439002845</v>
      </c>
      <c r="M24" s="85">
        <f t="shared" si="1"/>
        <v>1.7250212163312639E-4</v>
      </c>
      <c r="N24" s="140"/>
    </row>
    <row r="25" spans="1:14" x14ac:dyDescent="0.2">
      <c r="A25" s="48">
        <v>12</v>
      </c>
      <c r="B25" s="12"/>
      <c r="C25" s="63"/>
      <c r="D25" s="63"/>
      <c r="E25" s="63"/>
      <c r="F25" s="63"/>
      <c r="G25" s="63"/>
      <c r="H25" s="63"/>
      <c r="I25" s="54"/>
      <c r="J25" s="59">
        <v>49400000</v>
      </c>
      <c r="K25" s="13">
        <f t="shared" si="0"/>
        <v>7.6937269489236471</v>
      </c>
      <c r="L25" s="84">
        <f>IF(J25&gt;1,AVERAGE(K25:K28),"")</f>
        <v>7.6866556491688911</v>
      </c>
      <c r="M25" s="85">
        <f t="shared" si="1"/>
        <v>5.000328022161163E-5</v>
      </c>
      <c r="N25" s="137">
        <f>IF(COUNT(M25:M28)&gt;0,COUNT(M25:M28)-1,"")</f>
        <v>3</v>
      </c>
    </row>
    <row r="26" spans="1:14" x14ac:dyDescent="0.2">
      <c r="A26" s="48"/>
      <c r="B26" s="49"/>
      <c r="C26" s="64"/>
      <c r="D26" s="64"/>
      <c r="E26" s="64"/>
      <c r="F26" s="64"/>
      <c r="G26" s="64"/>
      <c r="H26" s="64"/>
      <c r="I26" s="55"/>
      <c r="J26" s="60">
        <v>52200000</v>
      </c>
      <c r="K26" s="13">
        <f t="shared" si="0"/>
        <v>7.7176705030022621</v>
      </c>
      <c r="L26" s="84">
        <f>IF(J26&gt;1,AVERAGE(K25:K28),"")</f>
        <v>7.6866556491688911</v>
      </c>
      <c r="M26" s="85">
        <f t="shared" si="1"/>
        <v>9.6192115830536732E-4</v>
      </c>
      <c r="N26" s="137"/>
    </row>
    <row r="27" spans="1:14" x14ac:dyDescent="0.2">
      <c r="A27" s="87"/>
      <c r="B27" s="49"/>
      <c r="C27" s="64"/>
      <c r="D27" s="64"/>
      <c r="E27" s="64"/>
      <c r="F27" s="64"/>
      <c r="G27" s="64"/>
      <c r="H27" s="64"/>
      <c r="I27" s="55"/>
      <c r="J27" s="60">
        <v>44800000</v>
      </c>
      <c r="K27" s="13">
        <f t="shared" si="0"/>
        <v>7.6512780139981444</v>
      </c>
      <c r="L27" s="84">
        <f>IF(J27&gt;1,AVERAGE(K25:K28),"")</f>
        <v>7.6866556491688911</v>
      </c>
      <c r="M27" s="85">
        <f t="shared" si="1"/>
        <v>1.2515770702744508E-3</v>
      </c>
      <c r="N27" s="137"/>
    </row>
    <row r="28" spans="1:14" x14ac:dyDescent="0.2">
      <c r="A28" s="72"/>
      <c r="B28" s="73"/>
      <c r="C28" s="74"/>
      <c r="D28" s="74"/>
      <c r="E28" s="74"/>
      <c r="F28" s="74"/>
      <c r="G28" s="74"/>
      <c r="H28" s="74"/>
      <c r="I28" s="82"/>
      <c r="J28" s="75">
        <v>48300000</v>
      </c>
      <c r="K28" s="13">
        <f t="shared" si="0"/>
        <v>7.6839471307515126</v>
      </c>
      <c r="L28" s="77">
        <f>IF(J28&gt;1,AVERAGE(K25:K28),"")</f>
        <v>7.6866556491688911</v>
      </c>
      <c r="M28" s="85">
        <f t="shared" si="1"/>
        <v>7.336072017278609E-6</v>
      </c>
      <c r="N28" s="138"/>
    </row>
    <row r="29" spans="1:14" x14ac:dyDescent="0.2">
      <c r="A29" s="78">
        <v>14</v>
      </c>
      <c r="B29" s="16"/>
      <c r="C29" s="66"/>
      <c r="D29" s="66"/>
      <c r="E29" s="66"/>
      <c r="F29" s="66"/>
      <c r="G29" s="66"/>
      <c r="H29" s="66"/>
      <c r="I29" s="56"/>
      <c r="J29" s="62">
        <v>37500000</v>
      </c>
      <c r="K29" s="13">
        <f t="shared" si="0"/>
        <v>7.5740312677277188</v>
      </c>
      <c r="L29" s="90">
        <f>IF(J29&gt;1,AVERAGE(K29:K32),"")</f>
        <v>7.5976633134693081</v>
      </c>
      <c r="M29" s="85">
        <f t="shared" si="1"/>
        <v>5.5847358593256807E-4</v>
      </c>
      <c r="N29" s="139">
        <f>IF(COUNT(M29:M32)&gt;0,COUNT(M29:M32)-1,"")</f>
        <v>3</v>
      </c>
    </row>
    <row r="30" spans="1:14" x14ac:dyDescent="0.2">
      <c r="A30" s="48"/>
      <c r="B30" s="49"/>
      <c r="C30" s="64"/>
      <c r="D30" s="64"/>
      <c r="E30" s="64"/>
      <c r="F30" s="64"/>
      <c r="G30" s="64"/>
      <c r="H30" s="64"/>
      <c r="I30" s="55"/>
      <c r="J30" s="60">
        <v>41200000</v>
      </c>
      <c r="K30" s="13">
        <f t="shared" si="0"/>
        <v>7.6148972160331345</v>
      </c>
      <c r="L30" s="84">
        <f>IF(J30&gt;1,AVERAGE(K29:K32),"")</f>
        <v>7.5976633134693081</v>
      </c>
      <c r="M30" s="85">
        <f t="shared" si="1"/>
        <v>2.9700739757946209E-4</v>
      </c>
      <c r="N30" s="137"/>
    </row>
    <row r="31" spans="1:14" x14ac:dyDescent="0.2">
      <c r="A31" s="87"/>
      <c r="B31" s="49"/>
      <c r="C31" s="64"/>
      <c r="D31" s="64"/>
      <c r="E31" s="64"/>
      <c r="F31" s="64"/>
      <c r="G31" s="64"/>
      <c r="H31" s="64"/>
      <c r="I31" s="55"/>
      <c r="J31" s="60">
        <v>39000000</v>
      </c>
      <c r="K31" s="13">
        <f t="shared" si="0"/>
        <v>7.5910646070264995</v>
      </c>
      <c r="L31" s="84">
        <f>IF(J31&gt;1,AVERAGE(K29:K32),"")</f>
        <v>7.5976633134693081</v>
      </c>
      <c r="M31" s="85">
        <f t="shared" si="1"/>
        <v>4.3542926718363429E-5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>
        <v>40800000</v>
      </c>
      <c r="K32" s="13">
        <f t="shared" si="0"/>
        <v>7.6106601630898796</v>
      </c>
      <c r="L32" s="52">
        <f>IF(J32&gt;1,AVERAGE(K29:K32),"")</f>
        <v>7.5976633134693081</v>
      </c>
      <c r="M32" s="85">
        <f t="shared" si="1"/>
        <v>1.6891810005974852E-4</v>
      </c>
      <c r="N32" s="140"/>
    </row>
    <row r="33" spans="1:14" x14ac:dyDescent="0.2">
      <c r="A33" s="48">
        <v>16</v>
      </c>
      <c r="B33" s="12"/>
      <c r="C33" s="63"/>
      <c r="D33" s="63"/>
      <c r="E33" s="63"/>
      <c r="F33" s="63"/>
      <c r="G33" s="63"/>
      <c r="H33" s="63"/>
      <c r="I33" s="54"/>
      <c r="J33" s="59">
        <v>48560000</v>
      </c>
      <c r="K33" s="13">
        <f t="shared" si="0"/>
        <v>7.6862786780672012</v>
      </c>
      <c r="L33" s="84">
        <f>IF(J33&gt;1,AVERAGE(K33:K36),"")</f>
        <v>7.6138988151775351</v>
      </c>
      <c r="M33" s="85">
        <f t="shared" si="1"/>
        <v>5.2388445519268691E-3</v>
      </c>
      <c r="N33" s="137">
        <f>IF(COUNT(M33:M36)&gt;0,COUNT(M33:M36)-1,"")</f>
        <v>3</v>
      </c>
    </row>
    <row r="34" spans="1:14" x14ac:dyDescent="0.2">
      <c r="A34" s="48"/>
      <c r="B34" s="49"/>
      <c r="C34" s="64"/>
      <c r="D34" s="64"/>
      <c r="E34" s="64"/>
      <c r="F34" s="64"/>
      <c r="G34" s="64"/>
      <c r="H34" s="64"/>
      <c r="I34" s="55"/>
      <c r="J34" s="60">
        <v>37520000</v>
      </c>
      <c r="K34" s="13">
        <f t="shared" si="0"/>
        <v>7.5742628297070267</v>
      </c>
      <c r="L34" s="84">
        <f>IF(J34&gt;1,AVERAGE(K33:K36),"")</f>
        <v>7.6138988151775351</v>
      </c>
      <c r="M34" s="85">
        <f t="shared" si="1"/>
        <v>1.5710113442183526E-3</v>
      </c>
      <c r="N34" s="137"/>
    </row>
    <row r="35" spans="1:14" x14ac:dyDescent="0.2">
      <c r="A35" s="87"/>
      <c r="B35" s="49"/>
      <c r="C35" s="64"/>
      <c r="D35" s="64"/>
      <c r="E35" s="64"/>
      <c r="F35" s="64"/>
      <c r="G35" s="64"/>
      <c r="H35" s="64"/>
      <c r="I35" s="55"/>
      <c r="J35" s="60">
        <v>40500000</v>
      </c>
      <c r="K35" s="13">
        <f t="shared" si="0"/>
        <v>7.6074550232146683</v>
      </c>
      <c r="L35" s="84">
        <f>IF(J35&gt;1,AVERAGE(K33:K36),"")</f>
        <v>7.6138988151775351</v>
      </c>
      <c r="M35" s="85">
        <f t="shared" si="1"/>
        <v>4.1522454860707002E-5</v>
      </c>
      <c r="N35" s="137"/>
    </row>
    <row r="36" spans="1:14" x14ac:dyDescent="0.2">
      <c r="A36" s="72"/>
      <c r="B36" s="73"/>
      <c r="C36" s="74"/>
      <c r="D36" s="74"/>
      <c r="E36" s="74"/>
      <c r="F36" s="74"/>
      <c r="G36" s="74"/>
      <c r="H36" s="74"/>
      <c r="I36" s="82"/>
      <c r="J36" s="75">
        <v>38690000</v>
      </c>
      <c r="K36" s="13">
        <f t="shared" si="0"/>
        <v>7.587598729721245</v>
      </c>
      <c r="L36" s="77">
        <f>IF(J36&gt;1,AVERAGE(K33:K36),"")</f>
        <v>7.6138988151775351</v>
      </c>
      <c r="M36" s="85">
        <f t="shared" si="1"/>
        <v>6.9169449500815856E-4</v>
      </c>
      <c r="N36" s="138"/>
    </row>
    <row r="37" spans="1:14" x14ac:dyDescent="0.2">
      <c r="A37" s="78">
        <v>18</v>
      </c>
      <c r="B37" s="16"/>
      <c r="C37" s="66"/>
      <c r="D37" s="66"/>
      <c r="E37" s="66"/>
      <c r="F37" s="66"/>
      <c r="G37" s="66"/>
      <c r="H37" s="66"/>
      <c r="I37" s="56"/>
      <c r="J37" s="62">
        <v>28900000</v>
      </c>
      <c r="K37" s="13">
        <f t="shared" si="0"/>
        <v>7.4608978427565482</v>
      </c>
      <c r="L37" s="90">
        <f>IF(J37&gt;1,AVERAGE(K37:K40),"")</f>
        <v>7.4272025022890356</v>
      </c>
      <c r="M37" s="85">
        <f t="shared" si="1"/>
        <v>1.1353759692215961E-3</v>
      </c>
      <c r="N37" s="139">
        <f>IF(COUNT(M37:M40)&gt;0,COUNT(M37:M40)-1,"")</f>
        <v>3</v>
      </c>
    </row>
    <row r="38" spans="1:14" x14ac:dyDescent="0.2">
      <c r="A38" s="48"/>
      <c r="B38" s="49"/>
      <c r="C38" s="64"/>
      <c r="D38" s="64"/>
      <c r="E38" s="64"/>
      <c r="F38" s="64"/>
      <c r="G38" s="64"/>
      <c r="H38" s="64"/>
      <c r="I38" s="55"/>
      <c r="J38" s="60">
        <v>26900000</v>
      </c>
      <c r="K38" s="13">
        <f t="shared" si="0"/>
        <v>7.4297522800024076</v>
      </c>
      <c r="L38" s="84">
        <f>IF(J38&gt;1,AVERAGE(K37:K40),"")</f>
        <v>7.4272025022890356</v>
      </c>
      <c r="M38" s="85">
        <f t="shared" si="1"/>
        <v>6.5013663876088459E-6</v>
      </c>
      <c r="N38" s="137"/>
    </row>
    <row r="39" spans="1:14" x14ac:dyDescent="0.2">
      <c r="A39" s="87"/>
      <c r="B39" s="49"/>
      <c r="C39" s="64"/>
      <c r="D39" s="64"/>
      <c r="E39" s="64"/>
      <c r="F39" s="64"/>
      <c r="G39" s="64"/>
      <c r="H39" s="64"/>
      <c r="I39" s="55"/>
      <c r="J39" s="60">
        <v>25500000</v>
      </c>
      <c r="K39" s="13">
        <f t="shared" si="0"/>
        <v>7.4065401804339555</v>
      </c>
      <c r="L39" s="84">
        <f>IF(J39&gt;1,AVERAGE(K37:K40),"")</f>
        <v>7.4272025022890356</v>
      </c>
      <c r="M39" s="85">
        <f t="shared" si="1"/>
        <v>4.2693154444292078E-4</v>
      </c>
      <c r="N39" s="137"/>
    </row>
    <row r="40" spans="1:14" x14ac:dyDescent="0.2">
      <c r="A40" s="79"/>
      <c r="B40" s="14"/>
      <c r="C40" s="65"/>
      <c r="D40" s="65"/>
      <c r="E40" s="65"/>
      <c r="F40" s="65"/>
      <c r="G40" s="65"/>
      <c r="H40" s="65"/>
      <c r="I40" s="57"/>
      <c r="J40" s="61">
        <v>25800000</v>
      </c>
      <c r="K40" s="13">
        <f t="shared" si="0"/>
        <v>7.4116197059632301</v>
      </c>
      <c r="L40" s="52">
        <f>IF(J40&gt;1,AVERAGE(K37:K40),"")</f>
        <v>7.4272025022890356</v>
      </c>
      <c r="M40" s="85">
        <f t="shared" si="1"/>
        <v>2.4282354133153751E-4</v>
      </c>
      <c r="N40" s="140"/>
    </row>
    <row r="41" spans="1:14" x14ac:dyDescent="0.2">
      <c r="A41" s="48">
        <v>52</v>
      </c>
      <c r="B41" s="12"/>
      <c r="C41" s="63"/>
      <c r="D41" s="63"/>
      <c r="E41" s="63"/>
      <c r="F41" s="63"/>
      <c r="G41" s="63"/>
      <c r="H41" s="63"/>
      <c r="I41" s="54"/>
      <c r="J41" s="59">
        <v>36600000</v>
      </c>
      <c r="K41" s="13">
        <f t="shared" si="0"/>
        <v>7.563481085394411</v>
      </c>
      <c r="L41" s="84">
        <f>IF(J41&gt;1,AVERAGE(K41:K44),"")</f>
        <v>7.5522720095023921</v>
      </c>
      <c r="M41" s="85">
        <f t="shared" si="1"/>
        <v>1.2564338235303965E-4</v>
      </c>
      <c r="N41" s="137">
        <f>IF(COUNT(M41:M44)&gt;0,COUNT(M41:M44)-1,"")</f>
        <v>3</v>
      </c>
    </row>
    <row r="42" spans="1:14" x14ac:dyDescent="0.2">
      <c r="A42" s="48"/>
      <c r="B42" s="49"/>
      <c r="C42" s="64"/>
      <c r="D42" s="64"/>
      <c r="E42" s="64"/>
      <c r="F42" s="64"/>
      <c r="G42" s="64"/>
      <c r="H42" s="64"/>
      <c r="I42" s="55"/>
      <c r="J42" s="60">
        <v>34600000</v>
      </c>
      <c r="K42" s="13">
        <f t="shared" si="0"/>
        <v>7.5390760987927763</v>
      </c>
      <c r="L42" s="84">
        <f>IF(J42&gt;1,AVERAGE(K41:K44),"")</f>
        <v>7.5522720095023921</v>
      </c>
      <c r="M42" s="85">
        <f t="shared" si="1"/>
        <v>1.7413205945615264E-4</v>
      </c>
      <c r="N42" s="137"/>
    </row>
    <row r="43" spans="1:14" x14ac:dyDescent="0.2">
      <c r="A43" s="87"/>
      <c r="B43" s="49"/>
      <c r="C43" s="64"/>
      <c r="D43" s="64"/>
      <c r="E43" s="64"/>
      <c r="F43" s="64"/>
      <c r="G43" s="64"/>
      <c r="H43" s="64"/>
      <c r="I43" s="55"/>
      <c r="J43" s="60">
        <v>35500000</v>
      </c>
      <c r="K43" s="13">
        <f t="shared" si="0"/>
        <v>7.5502283530550942</v>
      </c>
      <c r="L43" s="84">
        <f>IF(J43&gt;1,AVERAGE(K41:K44),"")</f>
        <v>7.5522720095023921</v>
      </c>
      <c r="M43" s="85">
        <f t="shared" si="1"/>
        <v>4.1765316745821523E-6</v>
      </c>
      <c r="N43" s="137"/>
    </row>
    <row r="44" spans="1:14" x14ac:dyDescent="0.2">
      <c r="A44" s="72"/>
      <c r="B44" s="73"/>
      <c r="C44" s="74"/>
      <c r="D44" s="74"/>
      <c r="E44" s="74"/>
      <c r="F44" s="74"/>
      <c r="G44" s="74"/>
      <c r="H44" s="74"/>
      <c r="I44" s="82"/>
      <c r="J44" s="75">
        <v>36000000</v>
      </c>
      <c r="K44" s="13">
        <f t="shared" si="0"/>
        <v>7.5563025007672868</v>
      </c>
      <c r="L44" s="77">
        <f>IF(J44&gt;1,AVERAGE(K41:K44),"")</f>
        <v>7.5522720095023921</v>
      </c>
      <c r="M44" s="85">
        <f t="shared" si="1"/>
        <v>1.624485983639282E-5</v>
      </c>
      <c r="N44" s="138"/>
    </row>
    <row r="45" spans="1:14" x14ac:dyDescent="0.2">
      <c r="A45" s="78"/>
      <c r="B45" s="16"/>
      <c r="C45" s="66"/>
      <c r="D45" s="66"/>
      <c r="E45" s="66"/>
      <c r="F45" s="66"/>
      <c r="G45" s="66"/>
      <c r="H45" s="66"/>
      <c r="I45" s="56"/>
      <c r="J45" s="62"/>
      <c r="K45" s="13" t="str">
        <f t="shared" si="0"/>
        <v/>
      </c>
      <c r="L45" s="90" t="str">
        <f>IF(J45&gt;1,AVERAGE(K45:K48),"")</f>
        <v/>
      </c>
      <c r="M45" s="85" t="str">
        <f t="shared" si="1"/>
        <v/>
      </c>
      <c r="N45" s="139" t="str">
        <f>IF(COUNT(M45:M48)&gt;0,COUNT(M45:M48)-1,"")</f>
        <v/>
      </c>
    </row>
    <row r="46" spans="1:14" x14ac:dyDescent="0.2">
      <c r="A46" s="91"/>
      <c r="B46" s="49"/>
      <c r="C46" s="64"/>
      <c r="D46" s="64"/>
      <c r="E46" s="64"/>
      <c r="F46" s="64"/>
      <c r="G46" s="64"/>
      <c r="H46" s="64"/>
      <c r="I46" s="55"/>
      <c r="J46" s="60"/>
      <c r="K46" s="13" t="str">
        <f t="shared" si="0"/>
        <v/>
      </c>
      <c r="L46" s="84" t="str">
        <f>IF(J46&gt;1,AVERAGE(K45:K48),"")</f>
        <v/>
      </c>
      <c r="M46" s="85" t="str">
        <f t="shared" si="1"/>
        <v/>
      </c>
      <c r="N46" s="137"/>
    </row>
    <row r="47" spans="1:14" x14ac:dyDescent="0.2">
      <c r="A47" s="50"/>
      <c r="B47" s="49"/>
      <c r="C47" s="64"/>
      <c r="D47" s="64"/>
      <c r="E47" s="64"/>
      <c r="F47" s="64"/>
      <c r="G47" s="64"/>
      <c r="H47" s="64"/>
      <c r="I47" s="55"/>
      <c r="J47" s="60"/>
      <c r="K47" s="13" t="str">
        <f t="shared" si="0"/>
        <v/>
      </c>
      <c r="L47" s="84" t="str">
        <f>IF(J47&gt;1,AVERAGE(K45:K48),"")</f>
        <v/>
      </c>
      <c r="M47" s="85" t="str">
        <f t="shared" si="1"/>
        <v/>
      </c>
      <c r="N47" s="137"/>
    </row>
    <row r="48" spans="1:14" x14ac:dyDescent="0.2">
      <c r="A48" s="79"/>
      <c r="B48" s="14"/>
      <c r="C48" s="65"/>
      <c r="D48" s="65"/>
      <c r="E48" s="65"/>
      <c r="F48" s="65"/>
      <c r="G48" s="65"/>
      <c r="H48" s="65"/>
      <c r="I48" s="57"/>
      <c r="J48" s="61"/>
      <c r="K48" s="13" t="str">
        <f t="shared" si="0"/>
        <v/>
      </c>
      <c r="L48" s="52" t="str">
        <f>IF(J48&gt;1,AVERAGE(K45:K48),"")</f>
        <v/>
      </c>
      <c r="M48" s="85" t="str">
        <f t="shared" si="1"/>
        <v/>
      </c>
      <c r="N48" s="140"/>
    </row>
    <row r="49" spans="1:14" x14ac:dyDescent="0.2">
      <c r="A49" s="48"/>
      <c r="B49" s="12"/>
      <c r="C49" s="63"/>
      <c r="D49" s="63"/>
      <c r="E49" s="63"/>
      <c r="F49" s="63"/>
      <c r="G49" s="63"/>
      <c r="H49" s="63"/>
      <c r="I49" s="54"/>
      <c r="J49" s="59"/>
      <c r="K49" s="13" t="str">
        <f t="shared" si="0"/>
        <v/>
      </c>
      <c r="L49" s="84" t="str">
        <f>IF(J49&gt;1,AVERAGE(K49:K52),"")</f>
        <v/>
      </c>
      <c r="M49" s="85" t="str">
        <f t="shared" si="1"/>
        <v/>
      </c>
      <c r="N49" s="137" t="str">
        <f>IF(COUNT(M49:M52)&gt;0,COUNT(M49:M52)-1,"")</f>
        <v/>
      </c>
    </row>
    <row r="50" spans="1:14" x14ac:dyDescent="0.2">
      <c r="A50" s="91"/>
      <c r="B50" s="49"/>
      <c r="C50" s="64"/>
      <c r="D50" s="64"/>
      <c r="E50" s="64"/>
      <c r="F50" s="64"/>
      <c r="G50" s="64"/>
      <c r="H50" s="64"/>
      <c r="I50" s="55"/>
      <c r="J50" s="60"/>
      <c r="K50" s="13" t="str">
        <f t="shared" si="0"/>
        <v/>
      </c>
      <c r="L50" s="84" t="str">
        <f>IF(J50&gt;1,AVERAGE(K49:K52),"")</f>
        <v/>
      </c>
      <c r="M50" s="85" t="str">
        <f t="shared" si="1"/>
        <v/>
      </c>
      <c r="N50" s="137"/>
    </row>
    <row r="51" spans="1:14" x14ac:dyDescent="0.2">
      <c r="A51" s="50"/>
      <c r="B51" s="49"/>
      <c r="C51" s="64"/>
      <c r="D51" s="64"/>
      <c r="E51" s="64"/>
      <c r="F51" s="64"/>
      <c r="G51" s="64"/>
      <c r="H51" s="64"/>
      <c r="I51" s="55"/>
      <c r="J51" s="60"/>
      <c r="K51" s="13" t="str">
        <f t="shared" si="0"/>
        <v/>
      </c>
      <c r="L51" s="84" t="str">
        <f>IF(J51&gt;1,AVERAGE(K49:K52),"")</f>
        <v/>
      </c>
      <c r="M51" s="85" t="str">
        <f t="shared" si="1"/>
        <v/>
      </c>
      <c r="N51" s="137"/>
    </row>
    <row r="52" spans="1:14" x14ac:dyDescent="0.2">
      <c r="A52" s="72"/>
      <c r="B52" s="73"/>
      <c r="C52" s="74"/>
      <c r="D52" s="74"/>
      <c r="E52" s="74"/>
      <c r="F52" s="74"/>
      <c r="G52" s="74"/>
      <c r="H52" s="74"/>
      <c r="I52" s="82"/>
      <c r="J52" s="75"/>
      <c r="K52" s="13" t="str">
        <f t="shared" si="0"/>
        <v/>
      </c>
      <c r="L52" s="77" t="str">
        <f>IF(J52&gt;1,AVERAGE(K49:K52),"")</f>
        <v/>
      </c>
      <c r="M52" s="85" t="str">
        <f t="shared" si="1"/>
        <v/>
      </c>
      <c r="N52" s="138"/>
    </row>
    <row r="53" spans="1:14" x14ac:dyDescent="0.2">
      <c r="A53" s="78"/>
      <c r="B53" s="16"/>
      <c r="C53" s="66"/>
      <c r="D53" s="66"/>
      <c r="E53" s="66"/>
      <c r="F53" s="66"/>
      <c r="G53" s="66"/>
      <c r="H53" s="66"/>
      <c r="I53" s="56"/>
      <c r="J53" s="62"/>
      <c r="K53" s="13" t="str">
        <f t="shared" si="0"/>
        <v/>
      </c>
      <c r="L53" s="90" t="str">
        <f>IF(J53&gt;1,AVERAGE(K53:K56),"")</f>
        <v/>
      </c>
      <c r="M53" s="85" t="str">
        <f t="shared" si="1"/>
        <v/>
      </c>
      <c r="N53" s="139" t="str">
        <f>IF(COUNT(M53:M56)&gt;0,COUNT(M53:M56)-1,"")</f>
        <v/>
      </c>
    </row>
    <row r="54" spans="1:14" x14ac:dyDescent="0.2">
      <c r="A54" s="91"/>
      <c r="B54" s="49"/>
      <c r="C54" s="64"/>
      <c r="D54" s="64"/>
      <c r="E54" s="64"/>
      <c r="F54" s="64"/>
      <c r="G54" s="64"/>
      <c r="H54" s="64"/>
      <c r="I54" s="55"/>
      <c r="J54" s="60"/>
      <c r="K54" s="13" t="str">
        <f t="shared" si="0"/>
        <v/>
      </c>
      <c r="L54" s="84" t="str">
        <f>IF(J54&gt;1,AVERAGE(K53:K56),"")</f>
        <v/>
      </c>
      <c r="M54" s="85" t="str">
        <f t="shared" si="1"/>
        <v/>
      </c>
      <c r="N54" s="137"/>
    </row>
    <row r="55" spans="1:14" x14ac:dyDescent="0.2">
      <c r="A55" s="50"/>
      <c r="B55" s="49"/>
      <c r="C55" s="64"/>
      <c r="D55" s="64"/>
      <c r="E55" s="64"/>
      <c r="F55" s="64"/>
      <c r="G55" s="64"/>
      <c r="H55" s="64"/>
      <c r="I55" s="55"/>
      <c r="J55" s="60"/>
      <c r="K55" s="13" t="str">
        <f t="shared" si="0"/>
        <v/>
      </c>
      <c r="L55" s="84" t="str">
        <f>IF(J55&gt;1,AVERAGE(K53:K56),"")</f>
        <v/>
      </c>
      <c r="M55" s="85" t="str">
        <f t="shared" si="1"/>
        <v/>
      </c>
      <c r="N55" s="137"/>
    </row>
    <row r="56" spans="1:14" x14ac:dyDescent="0.2">
      <c r="A56" s="79"/>
      <c r="B56" s="14"/>
      <c r="C56" s="65"/>
      <c r="D56" s="65"/>
      <c r="E56" s="65"/>
      <c r="F56" s="65"/>
      <c r="G56" s="65"/>
      <c r="H56" s="65"/>
      <c r="I56" s="57"/>
      <c r="J56" s="61"/>
      <c r="K56" s="13" t="str">
        <f t="shared" si="0"/>
        <v/>
      </c>
      <c r="L56" s="52" t="str">
        <f>IF(J56&gt;1,AVERAGE(K53:K56),"")</f>
        <v/>
      </c>
      <c r="M56" s="85" t="str">
        <f t="shared" si="1"/>
        <v/>
      </c>
      <c r="N56" s="140"/>
    </row>
    <row r="57" spans="1:14" x14ac:dyDescent="0.2">
      <c r="A57" s="48"/>
      <c r="B57" s="12"/>
      <c r="C57" s="63"/>
      <c r="D57" s="63"/>
      <c r="E57" s="63"/>
      <c r="F57" s="63"/>
      <c r="G57" s="63"/>
      <c r="H57" s="63"/>
      <c r="I57" s="54"/>
      <c r="J57" s="59"/>
      <c r="K57" s="13" t="str">
        <f t="shared" si="0"/>
        <v/>
      </c>
      <c r="L57" s="84" t="str">
        <f>IF(J57&gt;1,AVERAGE(K57:K60),"")</f>
        <v/>
      </c>
      <c r="M57" s="85" t="str">
        <f t="shared" si="1"/>
        <v/>
      </c>
      <c r="N57" s="137" t="str">
        <f>IF(COUNT(M57:M60)&gt;0,COUNT(M57:M60)-1,"")</f>
        <v/>
      </c>
    </row>
    <row r="58" spans="1:14" x14ac:dyDescent="0.2">
      <c r="A58" s="91"/>
      <c r="B58" s="49"/>
      <c r="C58" s="64"/>
      <c r="D58" s="64"/>
      <c r="E58" s="64"/>
      <c r="F58" s="64"/>
      <c r="G58" s="64"/>
      <c r="H58" s="64"/>
      <c r="I58" s="55"/>
      <c r="J58" s="60"/>
      <c r="K58" s="13" t="str">
        <f t="shared" si="0"/>
        <v/>
      </c>
      <c r="L58" s="84" t="str">
        <f>IF(J58&gt;1,AVERAGE(K57:K60),"")</f>
        <v/>
      </c>
      <c r="M58" s="85" t="str">
        <f t="shared" si="1"/>
        <v/>
      </c>
      <c r="N58" s="137"/>
    </row>
    <row r="59" spans="1:14" x14ac:dyDescent="0.2">
      <c r="A59" s="50"/>
      <c r="B59" s="49"/>
      <c r="C59" s="64"/>
      <c r="D59" s="64"/>
      <c r="E59" s="64"/>
      <c r="F59" s="64"/>
      <c r="G59" s="64"/>
      <c r="H59" s="64"/>
      <c r="I59" s="55"/>
      <c r="J59" s="60"/>
      <c r="K59" s="13" t="str">
        <f t="shared" si="0"/>
        <v/>
      </c>
      <c r="L59" s="84" t="str">
        <f>IF(J59&gt;1,AVERAGE(K57:K60),"")</f>
        <v/>
      </c>
      <c r="M59" s="85" t="str">
        <f t="shared" si="1"/>
        <v/>
      </c>
      <c r="N59" s="137"/>
    </row>
    <row r="60" spans="1:14" ht="13.5" thickBot="1" x14ac:dyDescent="0.25">
      <c r="A60" s="89"/>
      <c r="B60" s="18"/>
      <c r="C60" s="67"/>
      <c r="D60" s="67"/>
      <c r="E60" s="67"/>
      <c r="F60" s="67"/>
      <c r="G60" s="67"/>
      <c r="H60" s="67"/>
      <c r="I60" s="58"/>
      <c r="J60" s="61"/>
      <c r="K60" s="13" t="str">
        <f t="shared" si="0"/>
        <v/>
      </c>
      <c r="L60" s="52" t="str">
        <f>IF(J60&gt;1,AVERAGE(K57:K60),"")</f>
        <v/>
      </c>
      <c r="M60" s="85" t="str">
        <f t="shared" si="1"/>
        <v/>
      </c>
      <c r="N60" s="140"/>
    </row>
    <row r="61" spans="1:14" ht="13.5" thickBot="1" x14ac:dyDescent="0.25">
      <c r="L61" s="4" t="s">
        <v>94</v>
      </c>
      <c r="M61" s="19">
        <f>SUM(M9:M60)</f>
        <v>4.4836594196353559E-2</v>
      </c>
      <c r="N61" s="53">
        <f>SUM(N9:N60)</f>
        <v>27</v>
      </c>
    </row>
    <row r="62" spans="1:14" ht="13.5" thickBot="1" x14ac:dyDescent="0.25">
      <c r="A62" s="20" t="s">
        <v>88</v>
      </c>
      <c r="I62" s="21"/>
      <c r="J62" s="22"/>
      <c r="K62" s="23"/>
      <c r="L62" s="4" t="s">
        <v>95</v>
      </c>
      <c r="M62" s="24">
        <f>2*M61</f>
        <v>8.9673188392707118E-2</v>
      </c>
    </row>
    <row r="63" spans="1:14" ht="13.5" thickBot="1" x14ac:dyDescent="0.25">
      <c r="A63" s="148"/>
      <c r="B63" s="148"/>
      <c r="C63" s="148"/>
      <c r="D63" s="148"/>
      <c r="E63" s="148"/>
      <c r="F63" s="148"/>
      <c r="G63" s="148"/>
      <c r="H63" s="148"/>
      <c r="I63" s="25"/>
      <c r="J63" s="22"/>
      <c r="K63" s="26"/>
    </row>
    <row r="64" spans="1:14" ht="14.25" x14ac:dyDescent="0.25">
      <c r="A64" s="148"/>
      <c r="B64" s="148"/>
      <c r="C64" s="148"/>
      <c r="D64" s="148"/>
      <c r="E64" s="148"/>
      <c r="F64" s="148"/>
      <c r="G64" s="148"/>
      <c r="H64" s="148"/>
      <c r="I64" s="25"/>
      <c r="J64" s="27"/>
      <c r="K64" s="27"/>
      <c r="M64" s="28" t="s">
        <v>109</v>
      </c>
    </row>
    <row r="65" spans="1:13" ht="13.5" thickBot="1" x14ac:dyDescent="0.25">
      <c r="A65" s="148"/>
      <c r="B65" s="148"/>
      <c r="C65" s="148"/>
      <c r="D65" s="148"/>
      <c r="E65" s="148"/>
      <c r="F65" s="148"/>
      <c r="G65" s="148"/>
      <c r="H65" s="148"/>
      <c r="M65" s="29">
        <f>(M62/N61)^0.5</f>
        <v>5.7630106712810221E-2</v>
      </c>
    </row>
    <row r="66" spans="1:13" x14ac:dyDescent="0.2">
      <c r="A66" s="148"/>
      <c r="B66" s="148"/>
      <c r="C66" s="148"/>
      <c r="D66" s="148"/>
      <c r="E66" s="148"/>
      <c r="F66" s="148"/>
      <c r="G66" s="148"/>
      <c r="H66" s="148"/>
      <c r="J66" s="3"/>
      <c r="K66" s="30"/>
    </row>
    <row r="67" spans="1:13" x14ac:dyDescent="0.2">
      <c r="A67" s="148"/>
      <c r="B67" s="148"/>
      <c r="C67" s="148"/>
      <c r="D67" s="148"/>
      <c r="E67" s="148"/>
      <c r="F67" s="148"/>
      <c r="G67" s="148"/>
      <c r="H67" s="148"/>
      <c r="J67" s="31"/>
      <c r="K67" s="68" t="s">
        <v>25</v>
      </c>
      <c r="L67" s="69">
        <f>MIN(L9:L60)</f>
        <v>7.3379884309065044</v>
      </c>
    </row>
    <row r="68" spans="1:13" x14ac:dyDescent="0.2">
      <c r="A68" s="148"/>
      <c r="B68" s="148"/>
      <c r="C68" s="148"/>
      <c r="D68" s="148"/>
      <c r="E68" s="148"/>
      <c r="F68" s="148"/>
      <c r="G68" s="148"/>
      <c r="H68" s="148"/>
      <c r="K68" s="70" t="s">
        <v>26</v>
      </c>
      <c r="L68" s="71">
        <f>MAX(L9:L60)</f>
        <v>7.6866556491688911</v>
      </c>
    </row>
    <row r="69" spans="1:13" x14ac:dyDescent="0.2">
      <c r="A69" s="148"/>
      <c r="B69" s="148"/>
      <c r="C69" s="148"/>
      <c r="D69" s="148"/>
      <c r="E69" s="148"/>
      <c r="F69" s="148"/>
      <c r="G69" s="148"/>
      <c r="H69" s="148"/>
    </row>
    <row r="73" spans="1:13" x14ac:dyDescent="0.2">
      <c r="A73" s="4"/>
    </row>
    <row r="74" spans="1:13" x14ac:dyDescent="0.2">
      <c r="A74" s="32"/>
      <c r="B74" s="32"/>
    </row>
    <row r="75" spans="1:13" x14ac:dyDescent="0.2">
      <c r="B75" s="4"/>
    </row>
    <row r="76" spans="1:13" x14ac:dyDescent="0.2">
      <c r="B76" s="4"/>
    </row>
  </sheetData>
  <sheetProtection selectLockedCells="1"/>
  <mergeCells count="19">
    <mergeCell ref="A63:H69"/>
    <mergeCell ref="N37:N40"/>
    <mergeCell ref="N41:N44"/>
    <mergeCell ref="N45:N48"/>
    <mergeCell ref="N49:N52"/>
    <mergeCell ref="N53:N56"/>
    <mergeCell ref="N57:N60"/>
    <mergeCell ref="N33:N36"/>
    <mergeCell ref="B3:D3"/>
    <mergeCell ref="B4:D4"/>
    <mergeCell ref="F4:I4"/>
    <mergeCell ref="B5:D5"/>
    <mergeCell ref="B6:D6"/>
    <mergeCell ref="N9:N12"/>
    <mergeCell ref="N13:N16"/>
    <mergeCell ref="N17:N20"/>
    <mergeCell ref="N21:N24"/>
    <mergeCell ref="N25:N28"/>
    <mergeCell ref="N29:N32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76"/>
  <sheetViews>
    <sheetView zoomScale="60" zoomScaleNormal="60" zoomScaleSheetLayoutView="50" workbookViewId="0">
      <selection activeCell="M8" sqref="M8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7.140625" style="2" customWidth="1"/>
    <col min="13" max="13" width="28" style="2" customWidth="1"/>
    <col min="14" max="14" width="23.28515625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117</v>
      </c>
      <c r="C3" s="142"/>
      <c r="D3" s="143"/>
      <c r="F3" s="4"/>
    </row>
    <row r="4" spans="1:14" x14ac:dyDescent="0.2">
      <c r="A4" s="3" t="s">
        <v>98</v>
      </c>
      <c r="B4" s="141" t="s">
        <v>30</v>
      </c>
      <c r="C4" s="142"/>
      <c r="D4" s="143"/>
      <c r="F4" s="144" t="s">
        <v>59</v>
      </c>
      <c r="G4" s="145"/>
      <c r="H4" s="145"/>
      <c r="I4" s="146"/>
    </row>
    <row r="5" spans="1:14" x14ac:dyDescent="0.2">
      <c r="A5" s="5"/>
      <c r="B5" s="141" t="s">
        <v>56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88">
        <v>2</v>
      </c>
      <c r="B9" s="12"/>
      <c r="C9" s="63"/>
      <c r="D9" s="63"/>
      <c r="E9" s="63"/>
      <c r="F9" s="63"/>
      <c r="G9" s="63"/>
      <c r="H9" s="63"/>
      <c r="I9" s="54"/>
      <c r="J9" s="59">
        <v>1040000</v>
      </c>
      <c r="K9" s="13">
        <f>IF(J9&gt;1,LOG10(J9),"")</f>
        <v>6.0170333392987807</v>
      </c>
      <c r="L9" s="84">
        <f>IF(J9&gt;1,AVERAGE(K9:K12),"")</f>
        <v>6.0598104707759033</v>
      </c>
      <c r="M9" s="85">
        <f>IF(J9&gt;1,(K9-L9)^2,"")</f>
        <v>1.829882977411032E-3</v>
      </c>
      <c r="N9" s="137">
        <f>IF(COUNT(M9:M12)&gt;0,COUNT(M9:M12)-1,"")</f>
        <v>3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1240000</v>
      </c>
      <c r="K10" s="13">
        <f t="shared" ref="K10:K60" si="0">IF(J10&gt;1,LOG10(J10),"")</f>
        <v>6.0934216851622347</v>
      </c>
      <c r="L10" s="84">
        <f>IF(J10&gt;1,AVERAGE(K9:K12),"")</f>
        <v>6.0598104707759033</v>
      </c>
      <c r="M10" s="85">
        <f t="shared" ref="M10:M60" si="1">IF(J10&gt;1,(K10-L10)^2,"")</f>
        <v>1.1297137325239316E-3</v>
      </c>
      <c r="N10" s="137"/>
    </row>
    <row r="11" spans="1:14" x14ac:dyDescent="0.2">
      <c r="A11" s="48"/>
      <c r="B11" s="49"/>
      <c r="C11" s="64"/>
      <c r="D11" s="64"/>
      <c r="E11" s="64"/>
      <c r="F11" s="64"/>
      <c r="G11" s="64"/>
      <c r="H11" s="64"/>
      <c r="I11" s="55"/>
      <c r="J11" s="60">
        <v>1140000</v>
      </c>
      <c r="K11" s="13">
        <f t="shared" si="0"/>
        <v>6.0569048513364727</v>
      </c>
      <c r="L11" s="84">
        <f>IF(J11&gt;1,AVERAGE(K9:K12),"")</f>
        <v>6.0598104707759033</v>
      </c>
      <c r="M11" s="85">
        <f t="shared" si="1"/>
        <v>8.4426243267968393E-6</v>
      </c>
      <c r="N11" s="137"/>
    </row>
    <row r="12" spans="1:14" x14ac:dyDescent="0.2">
      <c r="A12" s="72"/>
      <c r="B12" s="73"/>
      <c r="C12" s="74"/>
      <c r="D12" s="74"/>
      <c r="E12" s="74"/>
      <c r="F12" s="74"/>
      <c r="G12" s="74"/>
      <c r="H12" s="74"/>
      <c r="I12" s="55"/>
      <c r="J12" s="75">
        <v>1180000</v>
      </c>
      <c r="K12" s="13">
        <f t="shared" si="0"/>
        <v>6.071882007306125</v>
      </c>
      <c r="L12" s="77">
        <f>IF(J12&gt;1,AVERAGE(K9:K12),"")</f>
        <v>6.0598104707759033</v>
      </c>
      <c r="M12" s="85">
        <f t="shared" si="1"/>
        <v>1.4572199420047815E-4</v>
      </c>
      <c r="N12" s="138"/>
    </row>
    <row r="13" spans="1:14" x14ac:dyDescent="0.2">
      <c r="A13" s="78">
        <v>3</v>
      </c>
      <c r="B13" s="16"/>
      <c r="C13" s="66"/>
      <c r="D13" s="66"/>
      <c r="E13" s="66"/>
      <c r="F13" s="66"/>
      <c r="G13" s="66"/>
      <c r="H13" s="66"/>
      <c r="I13" s="56"/>
      <c r="J13" s="62">
        <v>1400000</v>
      </c>
      <c r="K13" s="13">
        <f t="shared" si="0"/>
        <v>6.1461280356782382</v>
      </c>
      <c r="L13" s="90">
        <f>IF(J13&gt;1,AVERAGE(K13:K16),"")</f>
        <v>6.0928593293510254</v>
      </c>
      <c r="M13" s="85">
        <f t="shared" si="1"/>
        <v>2.8375550737748424E-3</v>
      </c>
      <c r="N13" s="139">
        <f>IF(COUNT(M13:M16)&gt;0,COUNT(M13:M16)-1,"")</f>
        <v>3</v>
      </c>
    </row>
    <row r="14" spans="1:14" x14ac:dyDescent="0.2">
      <c r="A14" s="48"/>
      <c r="B14" s="49"/>
      <c r="C14" s="63"/>
      <c r="D14" s="63"/>
      <c r="E14" s="63"/>
      <c r="F14" s="63"/>
      <c r="G14" s="63"/>
      <c r="H14" s="63"/>
      <c r="I14" s="55"/>
      <c r="J14" s="60">
        <v>1200000</v>
      </c>
      <c r="K14" s="13">
        <f t="shared" si="0"/>
        <v>6.0791812460476251</v>
      </c>
      <c r="L14" s="84">
        <f>IF(J14&gt;1,AVERAGE(K13:K16),"")</f>
        <v>6.0928593293510254</v>
      </c>
      <c r="M14" s="85">
        <f t="shared" si="1"/>
        <v>1.8708996285475687E-4</v>
      </c>
      <c r="N14" s="137"/>
    </row>
    <row r="15" spans="1:14" x14ac:dyDescent="0.2">
      <c r="A15" s="87"/>
      <c r="B15" s="49"/>
      <c r="C15" s="63"/>
      <c r="D15" s="63"/>
      <c r="E15" s="63"/>
      <c r="F15" s="63"/>
      <c r="G15" s="63"/>
      <c r="H15" s="63"/>
      <c r="I15" s="55"/>
      <c r="J15" s="60">
        <v>1000000</v>
      </c>
      <c r="K15" s="13">
        <f t="shared" si="0"/>
        <v>6</v>
      </c>
      <c r="L15" s="84">
        <f>IF(J15&gt;1,AVERAGE(K13:K16),"")</f>
        <v>6.0928593293510254</v>
      </c>
      <c r="M15" s="85">
        <f t="shared" si="1"/>
        <v>8.6228550475222002E-3</v>
      </c>
      <c r="N15" s="137"/>
    </row>
    <row r="16" spans="1:14" x14ac:dyDescent="0.2">
      <c r="A16" s="79"/>
      <c r="B16" s="14"/>
      <c r="C16" s="80"/>
      <c r="D16" s="80"/>
      <c r="E16" s="80"/>
      <c r="F16" s="80"/>
      <c r="G16" s="80"/>
      <c r="H16" s="80"/>
      <c r="I16" s="57"/>
      <c r="J16" s="61">
        <v>1400000</v>
      </c>
      <c r="K16" s="13">
        <f t="shared" si="0"/>
        <v>6.1461280356782382</v>
      </c>
      <c r="L16" s="81">
        <f>IF(J16&gt;1,AVERAGE(K13:K16),"")</f>
        <v>6.0928593293510254</v>
      </c>
      <c r="M16" s="85">
        <f t="shared" si="1"/>
        <v>2.8375550737748424E-3</v>
      </c>
      <c r="N16" s="140"/>
    </row>
    <row r="17" spans="1:14" x14ac:dyDescent="0.2">
      <c r="A17" s="48">
        <v>11</v>
      </c>
      <c r="B17" s="12"/>
      <c r="C17" s="63"/>
      <c r="D17" s="63"/>
      <c r="E17" s="63"/>
      <c r="F17" s="63"/>
      <c r="G17" s="63"/>
      <c r="H17" s="63"/>
      <c r="I17" s="54"/>
      <c r="J17" s="59">
        <v>1020000</v>
      </c>
      <c r="K17" s="13">
        <f t="shared" si="0"/>
        <v>6.008600171761918</v>
      </c>
      <c r="L17" s="84">
        <f>IF(J17&gt;1,AVERAGE(K17:K20),"")</f>
        <v>6.0190613103975599</v>
      </c>
      <c r="M17" s="85">
        <f t="shared" si="1"/>
        <v>1.0943542155411986E-4</v>
      </c>
      <c r="N17" s="137">
        <f>IF(COUNT(M17:M20)&gt;0,COUNT(M17:M20)-1,"")</f>
        <v>3</v>
      </c>
    </row>
    <row r="18" spans="1:14" x14ac:dyDescent="0.2">
      <c r="A18" s="48"/>
      <c r="B18" s="49"/>
      <c r="C18" s="64"/>
      <c r="D18" s="64"/>
      <c r="E18" s="64"/>
      <c r="F18" s="64"/>
      <c r="G18" s="64"/>
      <c r="H18" s="64"/>
      <c r="I18" s="55"/>
      <c r="J18" s="60">
        <v>1040000</v>
      </c>
      <c r="K18" s="13">
        <f t="shared" si="0"/>
        <v>6.0170333392987807</v>
      </c>
      <c r="L18" s="84">
        <f>IF(J18&gt;1,AVERAGE(K17:K20),"")</f>
        <v>6.0190613103975599</v>
      </c>
      <c r="M18" s="85">
        <f t="shared" si="1"/>
        <v>4.1126667774835894E-6</v>
      </c>
      <c r="N18" s="137"/>
    </row>
    <row r="19" spans="1:14" x14ac:dyDescent="0.2">
      <c r="A19" s="87"/>
      <c r="B19" s="49"/>
      <c r="C19" s="64"/>
      <c r="D19" s="64"/>
      <c r="E19" s="64"/>
      <c r="F19" s="64"/>
      <c r="G19" s="64"/>
      <c r="H19" s="64"/>
      <c r="I19" s="55"/>
      <c r="J19" s="60">
        <v>1060000</v>
      </c>
      <c r="K19" s="13">
        <f t="shared" si="0"/>
        <v>6.0253058652647704</v>
      </c>
      <c r="L19" s="84">
        <f>IF(J19&gt;1,AVERAGE(K17:K20),"")</f>
        <v>6.0190613103975599</v>
      </c>
      <c r="M19" s="85">
        <f t="shared" si="1"/>
        <v>3.899446548960283E-5</v>
      </c>
      <c r="N19" s="137"/>
    </row>
    <row r="20" spans="1:14" x14ac:dyDescent="0.2">
      <c r="A20" s="72"/>
      <c r="B20" s="73"/>
      <c r="C20" s="74"/>
      <c r="D20" s="74"/>
      <c r="E20" s="74"/>
      <c r="F20" s="74"/>
      <c r="G20" s="74"/>
      <c r="H20" s="74"/>
      <c r="I20" s="82"/>
      <c r="J20" s="75">
        <v>1060000</v>
      </c>
      <c r="K20" s="13">
        <f t="shared" si="0"/>
        <v>6.0253058652647704</v>
      </c>
      <c r="L20" s="77">
        <f>IF(J20&gt;1,AVERAGE(K17:K20),"")</f>
        <v>6.0190613103975599</v>
      </c>
      <c r="M20" s="85">
        <f t="shared" si="1"/>
        <v>3.899446548960283E-5</v>
      </c>
      <c r="N20" s="138"/>
    </row>
    <row r="21" spans="1:14" x14ac:dyDescent="0.2">
      <c r="A21" s="78">
        <v>12</v>
      </c>
      <c r="B21" s="16"/>
      <c r="C21" s="66"/>
      <c r="D21" s="66"/>
      <c r="E21" s="66"/>
      <c r="F21" s="66"/>
      <c r="G21" s="66"/>
      <c r="H21" s="66"/>
      <c r="I21" s="56"/>
      <c r="J21" s="62">
        <v>900000</v>
      </c>
      <c r="K21" s="13">
        <f t="shared" si="0"/>
        <v>5.9542425094393252</v>
      </c>
      <c r="L21" s="90">
        <f>IF(J21&gt;1,AVERAGE(K21:K24),"")</f>
        <v>5.9197289044336259</v>
      </c>
      <c r="M21" s="85">
        <f t="shared" si="1"/>
        <v>1.1911889304894341E-3</v>
      </c>
      <c r="N21" s="139">
        <f>IF(COUNT(M21:M24)&gt;0,COUNT(M21:M24)-1,"")</f>
        <v>3</v>
      </c>
    </row>
    <row r="22" spans="1:14" x14ac:dyDescent="0.2">
      <c r="A22" s="48"/>
      <c r="B22" s="49"/>
      <c r="C22" s="64"/>
      <c r="D22" s="64"/>
      <c r="E22" s="64"/>
      <c r="F22" s="64"/>
      <c r="G22" s="64"/>
      <c r="H22" s="64"/>
      <c r="I22" s="55"/>
      <c r="J22" s="60">
        <v>790000</v>
      </c>
      <c r="K22" s="13">
        <f t="shared" si="0"/>
        <v>5.8976270912904418</v>
      </c>
      <c r="L22" s="84">
        <f>IF(J22&gt;1,AVERAGE(K21:K24),"")</f>
        <v>5.9197289044336259</v>
      </c>
      <c r="M22" s="85">
        <f t="shared" si="1"/>
        <v>4.8849014421622301E-4</v>
      </c>
      <c r="N22" s="137"/>
    </row>
    <row r="23" spans="1:14" x14ac:dyDescent="0.2">
      <c r="A23" s="87"/>
      <c r="B23" s="49"/>
      <c r="C23" s="64"/>
      <c r="D23" s="64"/>
      <c r="E23" s="64"/>
      <c r="F23" s="64"/>
      <c r="G23" s="64"/>
      <c r="H23" s="64"/>
      <c r="I23" s="55"/>
      <c r="J23" s="60">
        <v>790000</v>
      </c>
      <c r="K23" s="13">
        <f t="shared" si="0"/>
        <v>5.8976270912904418</v>
      </c>
      <c r="L23" s="84">
        <f>IF(J23&gt;1,AVERAGE(K21:K24),"")</f>
        <v>5.9197289044336259</v>
      </c>
      <c r="M23" s="85">
        <f t="shared" si="1"/>
        <v>4.8849014421622301E-4</v>
      </c>
      <c r="N23" s="137"/>
    </row>
    <row r="24" spans="1:14" x14ac:dyDescent="0.2">
      <c r="A24" s="79"/>
      <c r="B24" s="14"/>
      <c r="C24" s="65"/>
      <c r="D24" s="65"/>
      <c r="E24" s="65"/>
      <c r="F24" s="65"/>
      <c r="G24" s="65"/>
      <c r="H24" s="65"/>
      <c r="I24" s="57"/>
      <c r="J24" s="61">
        <v>850000</v>
      </c>
      <c r="K24" s="13">
        <f t="shared" si="0"/>
        <v>5.9294189257142929</v>
      </c>
      <c r="L24" s="52">
        <f>IF(J24&gt;1,AVERAGE(K21:K24),"")</f>
        <v>5.9197289044336259</v>
      </c>
      <c r="M24" s="85">
        <f t="shared" si="1"/>
        <v>9.3896512419778996E-5</v>
      </c>
      <c r="N24" s="140"/>
    </row>
    <row r="25" spans="1:14" x14ac:dyDescent="0.2">
      <c r="A25" s="48">
        <v>14</v>
      </c>
      <c r="B25" s="12"/>
      <c r="C25" s="63"/>
      <c r="D25" s="63"/>
      <c r="E25" s="63"/>
      <c r="F25" s="63"/>
      <c r="G25" s="63"/>
      <c r="H25" s="63"/>
      <c r="I25" s="54"/>
      <c r="J25" s="59">
        <v>870000</v>
      </c>
      <c r="K25" s="13">
        <f t="shared" si="0"/>
        <v>5.9395192526186182</v>
      </c>
      <c r="L25" s="84">
        <f>IF(J25&gt;1,AVERAGE(K25:K28),"")</f>
        <v>5.9589576185500128</v>
      </c>
      <c r="M25" s="85">
        <f t="shared" si="1"/>
        <v>3.778500700828017E-4</v>
      </c>
      <c r="N25" s="137">
        <f>IF(COUNT(M25:M28)&gt;0,COUNT(M25:M28)-1,"")</f>
        <v>3</v>
      </c>
    </row>
    <row r="26" spans="1:14" x14ac:dyDescent="0.2">
      <c r="A26" s="48"/>
      <c r="B26" s="49"/>
      <c r="C26" s="64"/>
      <c r="D26" s="64"/>
      <c r="E26" s="64"/>
      <c r="F26" s="64"/>
      <c r="G26" s="64"/>
      <c r="H26" s="64"/>
      <c r="I26" s="55"/>
      <c r="J26" s="60">
        <v>850000</v>
      </c>
      <c r="K26" s="13">
        <f t="shared" si="0"/>
        <v>5.9294189257142929</v>
      </c>
      <c r="L26" s="84">
        <f>IF(J26&gt;1,AVERAGE(K25:K28),"")</f>
        <v>5.9589576185500128</v>
      </c>
      <c r="M26" s="85">
        <f t="shared" si="1"/>
        <v>8.7253437444301436E-4</v>
      </c>
      <c r="N26" s="137"/>
    </row>
    <row r="27" spans="1:14" x14ac:dyDescent="0.2">
      <c r="A27" s="87"/>
      <c r="B27" s="49"/>
      <c r="C27" s="64"/>
      <c r="D27" s="64"/>
      <c r="E27" s="64"/>
      <c r="F27" s="64"/>
      <c r="G27" s="64"/>
      <c r="H27" s="64"/>
      <c r="I27" s="55"/>
      <c r="J27" s="60">
        <v>820000</v>
      </c>
      <c r="K27" s="13">
        <f t="shared" si="0"/>
        <v>5.9138138523837167</v>
      </c>
      <c r="L27" s="84">
        <f>IF(J27&gt;1,AVERAGE(K25:K28),"")</f>
        <v>5.9589576185500128</v>
      </c>
      <c r="M27" s="85">
        <f t="shared" si="1"/>
        <v>2.0379596236772221E-3</v>
      </c>
      <c r="N27" s="137"/>
    </row>
    <row r="28" spans="1:14" x14ac:dyDescent="0.2">
      <c r="A28" s="72"/>
      <c r="B28" s="73"/>
      <c r="C28" s="74"/>
      <c r="D28" s="74"/>
      <c r="E28" s="74"/>
      <c r="F28" s="74"/>
      <c r="G28" s="74"/>
      <c r="H28" s="74"/>
      <c r="I28" s="82"/>
      <c r="J28" s="75">
        <v>1130000</v>
      </c>
      <c r="K28" s="13">
        <f t="shared" si="0"/>
        <v>6.0530784434834199</v>
      </c>
      <c r="L28" s="77">
        <f>IF(J28&gt;1,AVERAGE(K25:K28),"")</f>
        <v>5.9589576185500128</v>
      </c>
      <c r="M28" s="85">
        <f t="shared" si="1"/>
        <v>8.8587296861450723E-3</v>
      </c>
      <c r="N28" s="138"/>
    </row>
    <row r="29" spans="1:14" x14ac:dyDescent="0.2">
      <c r="A29" s="78">
        <v>16</v>
      </c>
      <c r="B29" s="16"/>
      <c r="C29" s="66"/>
      <c r="D29" s="66"/>
      <c r="E29" s="66"/>
      <c r="F29" s="66"/>
      <c r="G29" s="66"/>
      <c r="H29" s="66"/>
      <c r="I29" s="56"/>
      <c r="J29" s="62">
        <v>1230000</v>
      </c>
      <c r="K29" s="13">
        <f t="shared" si="0"/>
        <v>6.0899051114393981</v>
      </c>
      <c r="L29" s="90">
        <f>IF(J29&gt;1,AVERAGE(K29:K32),"")</f>
        <v>6.0902964302762843</v>
      </c>
      <c r="M29" s="85">
        <f t="shared" si="1"/>
        <v>1.5313043210201249E-7</v>
      </c>
      <c r="N29" s="139">
        <f>IF(COUNT(M29:M32)&gt;0,COUNT(M29:M32)-1,"")</f>
        <v>3</v>
      </c>
    </row>
    <row r="30" spans="1:14" x14ac:dyDescent="0.2">
      <c r="A30" s="48"/>
      <c r="B30" s="49"/>
      <c r="C30" s="64"/>
      <c r="D30" s="64"/>
      <c r="E30" s="64"/>
      <c r="F30" s="64"/>
      <c r="G30" s="64"/>
      <c r="H30" s="64"/>
      <c r="I30" s="55"/>
      <c r="J30" s="60">
        <v>1180000</v>
      </c>
      <c r="K30" s="13">
        <f t="shared" si="0"/>
        <v>6.071882007306125</v>
      </c>
      <c r="L30" s="84">
        <f>IF(J30&gt;1,AVERAGE(K29:K32),"")</f>
        <v>6.0902964302762843</v>
      </c>
      <c r="M30" s="85">
        <f t="shared" si="1"/>
        <v>3.3909097332392944E-4</v>
      </c>
      <c r="N30" s="137"/>
    </row>
    <row r="31" spans="1:14" x14ac:dyDescent="0.2">
      <c r="A31" s="87"/>
      <c r="B31" s="49"/>
      <c r="C31" s="64"/>
      <c r="D31" s="64"/>
      <c r="E31" s="64"/>
      <c r="F31" s="64"/>
      <c r="G31" s="64"/>
      <c r="H31" s="64"/>
      <c r="I31" s="55"/>
      <c r="J31" s="60">
        <v>1330000</v>
      </c>
      <c r="K31" s="13">
        <f t="shared" si="0"/>
        <v>6.1238516409670858</v>
      </c>
      <c r="L31" s="84">
        <f>IF(J31&gt;1,AVERAGE(K29:K32),"")</f>
        <v>6.0902964302762843</v>
      </c>
      <c r="M31" s="85">
        <f t="shared" si="1"/>
        <v>1.1259521645040774E-3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>
        <v>1190000</v>
      </c>
      <c r="K32" s="13">
        <f t="shared" si="0"/>
        <v>6.075546961392531</v>
      </c>
      <c r="L32" s="52">
        <f>IF(J32&gt;1,AVERAGE(K29:K32),"")</f>
        <v>6.0902964302762843</v>
      </c>
      <c r="M32" s="85">
        <f t="shared" si="1"/>
        <v>2.1754683235280625E-4</v>
      </c>
      <c r="N32" s="140"/>
    </row>
    <row r="33" spans="1:14" x14ac:dyDescent="0.2">
      <c r="A33" s="48">
        <v>52</v>
      </c>
      <c r="B33" s="12"/>
      <c r="C33" s="63"/>
      <c r="D33" s="63"/>
      <c r="E33" s="63"/>
      <c r="F33" s="63"/>
      <c r="G33" s="63"/>
      <c r="H33" s="63"/>
      <c r="I33" s="54"/>
      <c r="J33" s="59">
        <v>800000</v>
      </c>
      <c r="K33" s="13">
        <f t="shared" si="0"/>
        <v>5.9030899869919438</v>
      </c>
      <c r="L33" s="84">
        <f>IF(J33&gt;1,AVERAGE(K33:K36),"")</f>
        <v>5.9353473132250958</v>
      </c>
      <c r="M33" s="85">
        <f t="shared" si="1"/>
        <v>1.040535095711998E-3</v>
      </c>
      <c r="N33" s="137">
        <f>IF(COUNT(M33:M36)&gt;0,COUNT(M33:M36)-1,"")</f>
        <v>3</v>
      </c>
    </row>
    <row r="34" spans="1:14" x14ac:dyDescent="0.2">
      <c r="A34" s="48"/>
      <c r="B34" s="49"/>
      <c r="C34" s="64"/>
      <c r="D34" s="64"/>
      <c r="E34" s="64"/>
      <c r="F34" s="64"/>
      <c r="G34" s="64"/>
      <c r="H34" s="64"/>
      <c r="I34" s="55"/>
      <c r="J34" s="60">
        <v>890000</v>
      </c>
      <c r="K34" s="13">
        <f t="shared" si="0"/>
        <v>5.9493900066449124</v>
      </c>
      <c r="L34" s="84">
        <f>IF(J34&gt;1,AVERAGE(K33:K36),"")</f>
        <v>5.9353473132250958</v>
      </c>
      <c r="M34" s="85">
        <f t="shared" si="1"/>
        <v>1.9719723848295946E-4</v>
      </c>
      <c r="N34" s="137"/>
    </row>
    <row r="35" spans="1:14" x14ac:dyDescent="0.2">
      <c r="A35" s="87"/>
      <c r="B35" s="49"/>
      <c r="C35" s="64"/>
      <c r="D35" s="64"/>
      <c r="E35" s="64"/>
      <c r="F35" s="64"/>
      <c r="G35" s="64"/>
      <c r="H35" s="64"/>
      <c r="I35" s="55"/>
      <c r="J35" s="60">
        <v>870000</v>
      </c>
      <c r="K35" s="13">
        <f t="shared" si="0"/>
        <v>5.9395192526186182</v>
      </c>
      <c r="L35" s="84">
        <f>IF(J35&gt;1,AVERAGE(K33:K36),"")</f>
        <v>5.9353473132250958</v>
      </c>
      <c r="M35" s="85">
        <f t="shared" si="1"/>
        <v>1.740507830322447E-5</v>
      </c>
      <c r="N35" s="137"/>
    </row>
    <row r="36" spans="1:14" x14ac:dyDescent="0.2">
      <c r="A36" s="72"/>
      <c r="B36" s="73"/>
      <c r="C36" s="74"/>
      <c r="D36" s="74"/>
      <c r="E36" s="74"/>
      <c r="F36" s="74"/>
      <c r="G36" s="74"/>
      <c r="H36" s="74"/>
      <c r="I36" s="82"/>
      <c r="J36" s="75">
        <v>890000</v>
      </c>
      <c r="K36" s="13">
        <f t="shared" si="0"/>
        <v>5.9493900066449124</v>
      </c>
      <c r="L36" s="77">
        <f>IF(J36&gt;1,AVERAGE(K33:K36),"")</f>
        <v>5.9353473132250958</v>
      </c>
      <c r="M36" s="85">
        <f t="shared" si="1"/>
        <v>1.9719723848295946E-4</v>
      </c>
      <c r="N36" s="138"/>
    </row>
    <row r="37" spans="1:14" x14ac:dyDescent="0.2">
      <c r="A37" s="78">
        <v>66</v>
      </c>
      <c r="B37" s="16"/>
      <c r="C37" s="66"/>
      <c r="D37" s="66"/>
      <c r="E37" s="66"/>
      <c r="F37" s="66"/>
      <c r="G37" s="66"/>
      <c r="H37" s="66"/>
      <c r="I37" s="56"/>
      <c r="J37" s="62">
        <v>1340000</v>
      </c>
      <c r="K37" s="13">
        <f t="shared" si="0"/>
        <v>6.1271047983648073</v>
      </c>
      <c r="L37" s="90">
        <f>IF(J37&gt;1,AVERAGE(K37:K40),"")</f>
        <v>6.0781419056952828</v>
      </c>
      <c r="M37" s="85">
        <f t="shared" si="1"/>
        <v>2.3973648585673734E-3</v>
      </c>
      <c r="N37" s="139">
        <f>IF(COUNT(M37:M40)&gt;0,COUNT(M37:M40)-1,"")</f>
        <v>3</v>
      </c>
    </row>
    <row r="38" spans="1:14" x14ac:dyDescent="0.2">
      <c r="A38" s="48"/>
      <c r="B38" s="49"/>
      <c r="C38" s="64"/>
      <c r="D38" s="64"/>
      <c r="E38" s="64"/>
      <c r="F38" s="64"/>
      <c r="G38" s="64"/>
      <c r="H38" s="64"/>
      <c r="I38" s="55"/>
      <c r="J38" s="60">
        <v>1120000</v>
      </c>
      <c r="K38" s="13">
        <f t="shared" si="0"/>
        <v>6.0492180226701819</v>
      </c>
      <c r="L38" s="84">
        <f>IF(J38&gt;1,AVERAGE(K37:K40),"")</f>
        <v>6.0781419056952828</v>
      </c>
      <c r="M38" s="85">
        <f t="shared" si="1"/>
        <v>8.3659100924971701E-4</v>
      </c>
      <c r="N38" s="137"/>
    </row>
    <row r="39" spans="1:14" x14ac:dyDescent="0.2">
      <c r="A39" s="87"/>
      <c r="B39" s="49"/>
      <c r="C39" s="64"/>
      <c r="D39" s="64"/>
      <c r="E39" s="64"/>
      <c r="F39" s="64"/>
      <c r="G39" s="64"/>
      <c r="H39" s="64"/>
      <c r="I39" s="55"/>
      <c r="J39" s="60">
        <v>1190000</v>
      </c>
      <c r="K39" s="13">
        <f t="shared" si="0"/>
        <v>6.075546961392531</v>
      </c>
      <c r="L39" s="84">
        <f>IF(J39&gt;1,AVERAGE(K37:K40),"")</f>
        <v>6.0781419056952828</v>
      </c>
      <c r="M39" s="85">
        <f t="shared" si="1"/>
        <v>6.7337359343837971E-6</v>
      </c>
      <c r="N39" s="137"/>
    </row>
    <row r="40" spans="1:14" x14ac:dyDescent="0.2">
      <c r="A40" s="79"/>
      <c r="B40" s="14"/>
      <c r="C40" s="65"/>
      <c r="D40" s="65"/>
      <c r="E40" s="65"/>
      <c r="F40" s="65"/>
      <c r="G40" s="65"/>
      <c r="H40" s="65"/>
      <c r="I40" s="57"/>
      <c r="J40" s="61">
        <v>1150000</v>
      </c>
      <c r="K40" s="13">
        <f t="shared" si="0"/>
        <v>6.0606978403536118</v>
      </c>
      <c r="L40" s="52">
        <f>IF(J40&gt;1,AVERAGE(K37:K40),"")</f>
        <v>6.0781419056952828</v>
      </c>
      <c r="M40" s="85">
        <f t="shared" si="1"/>
        <v>3.042954156444866E-4</v>
      </c>
      <c r="N40" s="140"/>
    </row>
    <row r="41" spans="1:14" x14ac:dyDescent="0.2">
      <c r="A41" s="48"/>
      <c r="B41" s="12"/>
      <c r="C41" s="63"/>
      <c r="D41" s="63"/>
      <c r="E41" s="63"/>
      <c r="F41" s="63"/>
      <c r="G41" s="63"/>
      <c r="H41" s="63"/>
      <c r="I41" s="54"/>
      <c r="J41" s="59"/>
      <c r="K41" s="13" t="str">
        <f t="shared" si="0"/>
        <v/>
      </c>
      <c r="L41" s="84" t="str">
        <f>IF(J41&gt;1,AVERAGE(K41:K44),"")</f>
        <v/>
      </c>
      <c r="M41" s="85" t="str">
        <f t="shared" si="1"/>
        <v/>
      </c>
      <c r="N41" s="137" t="str">
        <f>IF(COUNT(M41:M44)&gt;0,COUNT(M41:M44)-1,"")</f>
        <v/>
      </c>
    </row>
    <row r="42" spans="1:14" x14ac:dyDescent="0.2">
      <c r="A42" s="48"/>
      <c r="B42" s="49"/>
      <c r="C42" s="64"/>
      <c r="D42" s="64"/>
      <c r="E42" s="64"/>
      <c r="F42" s="64"/>
      <c r="G42" s="64"/>
      <c r="H42" s="64"/>
      <c r="I42" s="55"/>
      <c r="J42" s="60"/>
      <c r="K42" s="13" t="str">
        <f t="shared" si="0"/>
        <v/>
      </c>
      <c r="L42" s="84" t="str">
        <f>IF(J42&gt;1,AVERAGE(K41:K44),"")</f>
        <v/>
      </c>
      <c r="M42" s="85" t="str">
        <f t="shared" si="1"/>
        <v/>
      </c>
      <c r="N42" s="137"/>
    </row>
    <row r="43" spans="1:14" x14ac:dyDescent="0.2">
      <c r="A43" s="87"/>
      <c r="B43" s="49"/>
      <c r="C43" s="64"/>
      <c r="D43" s="64"/>
      <c r="E43" s="64"/>
      <c r="F43" s="64"/>
      <c r="G43" s="64"/>
      <c r="H43" s="64"/>
      <c r="I43" s="55"/>
      <c r="J43" s="60"/>
      <c r="K43" s="13" t="str">
        <f t="shared" si="0"/>
        <v/>
      </c>
      <c r="L43" s="84" t="str">
        <f>IF(J43&gt;1,AVERAGE(K41:K44),"")</f>
        <v/>
      </c>
      <c r="M43" s="85" t="str">
        <f t="shared" si="1"/>
        <v/>
      </c>
      <c r="N43" s="137"/>
    </row>
    <row r="44" spans="1:14" x14ac:dyDescent="0.2">
      <c r="A44" s="72"/>
      <c r="B44" s="73"/>
      <c r="C44" s="74"/>
      <c r="D44" s="74"/>
      <c r="E44" s="74"/>
      <c r="F44" s="74"/>
      <c r="G44" s="74"/>
      <c r="H44" s="74"/>
      <c r="I44" s="82"/>
      <c r="J44" s="75"/>
      <c r="K44" s="13" t="str">
        <f t="shared" si="0"/>
        <v/>
      </c>
      <c r="L44" s="77" t="str">
        <f>IF(J44&gt;1,AVERAGE(K41:K44),"")</f>
        <v/>
      </c>
      <c r="M44" s="85" t="str">
        <f t="shared" si="1"/>
        <v/>
      </c>
      <c r="N44" s="138"/>
    </row>
    <row r="45" spans="1:14" x14ac:dyDescent="0.2">
      <c r="A45" s="78"/>
      <c r="B45" s="16"/>
      <c r="C45" s="66"/>
      <c r="D45" s="66"/>
      <c r="E45" s="66"/>
      <c r="F45" s="66"/>
      <c r="G45" s="66"/>
      <c r="H45" s="66"/>
      <c r="I45" s="56"/>
      <c r="J45" s="62"/>
      <c r="K45" s="13" t="str">
        <f t="shared" si="0"/>
        <v/>
      </c>
      <c r="L45" s="90" t="str">
        <f>IF(J45&gt;1,AVERAGE(K45:K48),"")</f>
        <v/>
      </c>
      <c r="M45" s="85" t="str">
        <f t="shared" si="1"/>
        <v/>
      </c>
      <c r="N45" s="139" t="str">
        <f>IF(COUNT(M45:M48)&gt;0,COUNT(M45:M48)-1,"")</f>
        <v/>
      </c>
    </row>
    <row r="46" spans="1:14" x14ac:dyDescent="0.2">
      <c r="A46" s="91"/>
      <c r="B46" s="49"/>
      <c r="C46" s="64"/>
      <c r="D46" s="64"/>
      <c r="E46" s="64"/>
      <c r="F46" s="64"/>
      <c r="G46" s="64"/>
      <c r="H46" s="64"/>
      <c r="I46" s="55"/>
      <c r="J46" s="60"/>
      <c r="K46" s="13" t="str">
        <f t="shared" si="0"/>
        <v/>
      </c>
      <c r="L46" s="84" t="str">
        <f>IF(J46&gt;1,AVERAGE(K45:K48),"")</f>
        <v/>
      </c>
      <c r="M46" s="85" t="str">
        <f t="shared" si="1"/>
        <v/>
      </c>
      <c r="N46" s="137"/>
    </row>
    <row r="47" spans="1:14" x14ac:dyDescent="0.2">
      <c r="A47" s="50"/>
      <c r="B47" s="49"/>
      <c r="C47" s="64"/>
      <c r="D47" s="64"/>
      <c r="E47" s="64"/>
      <c r="F47" s="64"/>
      <c r="G47" s="64"/>
      <c r="H47" s="64"/>
      <c r="I47" s="55"/>
      <c r="J47" s="60"/>
      <c r="K47" s="13" t="str">
        <f t="shared" si="0"/>
        <v/>
      </c>
      <c r="L47" s="84" t="str">
        <f>IF(J47&gt;1,AVERAGE(K45:K48),"")</f>
        <v/>
      </c>
      <c r="M47" s="85" t="str">
        <f t="shared" si="1"/>
        <v/>
      </c>
      <c r="N47" s="137"/>
    </row>
    <row r="48" spans="1:14" x14ac:dyDescent="0.2">
      <c r="A48" s="79"/>
      <c r="B48" s="14"/>
      <c r="C48" s="65"/>
      <c r="D48" s="65"/>
      <c r="E48" s="65"/>
      <c r="F48" s="65"/>
      <c r="G48" s="65"/>
      <c r="H48" s="65"/>
      <c r="I48" s="57"/>
      <c r="J48" s="61"/>
      <c r="K48" s="13" t="str">
        <f t="shared" si="0"/>
        <v/>
      </c>
      <c r="L48" s="52" t="str">
        <f>IF(J48&gt;1,AVERAGE(K45:K48),"")</f>
        <v/>
      </c>
      <c r="M48" s="85" t="str">
        <f t="shared" si="1"/>
        <v/>
      </c>
      <c r="N48" s="140"/>
    </row>
    <row r="49" spans="1:14" x14ac:dyDescent="0.2">
      <c r="A49" s="48"/>
      <c r="B49" s="12"/>
      <c r="C49" s="63"/>
      <c r="D49" s="63"/>
      <c r="E49" s="63"/>
      <c r="F49" s="63"/>
      <c r="G49" s="63"/>
      <c r="H49" s="63"/>
      <c r="I49" s="54"/>
      <c r="J49" s="59"/>
      <c r="K49" s="13" t="str">
        <f t="shared" si="0"/>
        <v/>
      </c>
      <c r="L49" s="84" t="str">
        <f>IF(J49&gt;1,AVERAGE(K49:K52),"")</f>
        <v/>
      </c>
      <c r="M49" s="85" t="str">
        <f t="shared" si="1"/>
        <v/>
      </c>
      <c r="N49" s="137" t="str">
        <f>IF(COUNT(M49:M52)&gt;0,COUNT(M49:M52)-1,"")</f>
        <v/>
      </c>
    </row>
    <row r="50" spans="1:14" x14ac:dyDescent="0.2">
      <c r="A50" s="91"/>
      <c r="B50" s="49"/>
      <c r="C50" s="64"/>
      <c r="D50" s="64"/>
      <c r="E50" s="64"/>
      <c r="F50" s="64"/>
      <c r="G50" s="64"/>
      <c r="H50" s="64"/>
      <c r="I50" s="55"/>
      <c r="J50" s="60"/>
      <c r="K50" s="13" t="str">
        <f t="shared" si="0"/>
        <v/>
      </c>
      <c r="L50" s="84" t="str">
        <f>IF(J50&gt;1,AVERAGE(K49:K52),"")</f>
        <v/>
      </c>
      <c r="M50" s="85" t="str">
        <f t="shared" si="1"/>
        <v/>
      </c>
      <c r="N50" s="137"/>
    </row>
    <row r="51" spans="1:14" x14ac:dyDescent="0.2">
      <c r="A51" s="50"/>
      <c r="B51" s="49"/>
      <c r="C51" s="64"/>
      <c r="D51" s="64"/>
      <c r="E51" s="64"/>
      <c r="F51" s="64"/>
      <c r="G51" s="64"/>
      <c r="H51" s="64"/>
      <c r="I51" s="55"/>
      <c r="J51" s="60"/>
      <c r="K51" s="13" t="str">
        <f t="shared" si="0"/>
        <v/>
      </c>
      <c r="L51" s="84" t="str">
        <f>IF(J51&gt;1,AVERAGE(K49:K52),"")</f>
        <v/>
      </c>
      <c r="M51" s="85" t="str">
        <f t="shared" si="1"/>
        <v/>
      </c>
      <c r="N51" s="137"/>
    </row>
    <row r="52" spans="1:14" x14ac:dyDescent="0.2">
      <c r="A52" s="72"/>
      <c r="B52" s="73"/>
      <c r="C52" s="74"/>
      <c r="D52" s="74"/>
      <c r="E52" s="74"/>
      <c r="F52" s="74"/>
      <c r="G52" s="74"/>
      <c r="H52" s="74"/>
      <c r="I52" s="82"/>
      <c r="J52" s="75"/>
      <c r="K52" s="13" t="str">
        <f t="shared" si="0"/>
        <v/>
      </c>
      <c r="L52" s="77" t="str">
        <f>IF(J52&gt;1,AVERAGE(K49:K52),"")</f>
        <v/>
      </c>
      <c r="M52" s="85" t="str">
        <f t="shared" si="1"/>
        <v/>
      </c>
      <c r="N52" s="138"/>
    </row>
    <row r="53" spans="1:14" x14ac:dyDescent="0.2">
      <c r="A53" s="78"/>
      <c r="B53" s="16"/>
      <c r="C53" s="66"/>
      <c r="D53" s="66"/>
      <c r="E53" s="66"/>
      <c r="F53" s="66"/>
      <c r="G53" s="66"/>
      <c r="H53" s="66"/>
      <c r="I53" s="56"/>
      <c r="J53" s="62"/>
      <c r="K53" s="13" t="str">
        <f t="shared" si="0"/>
        <v/>
      </c>
      <c r="L53" s="90" t="str">
        <f>IF(J53&gt;1,AVERAGE(K53:K56),"")</f>
        <v/>
      </c>
      <c r="M53" s="85" t="str">
        <f t="shared" si="1"/>
        <v/>
      </c>
      <c r="N53" s="139" t="str">
        <f>IF(COUNT(M53:M56)&gt;0,COUNT(M53:M56)-1,"")</f>
        <v/>
      </c>
    </row>
    <row r="54" spans="1:14" x14ac:dyDescent="0.2">
      <c r="A54" s="91"/>
      <c r="B54" s="49"/>
      <c r="C54" s="64"/>
      <c r="D54" s="64"/>
      <c r="E54" s="64"/>
      <c r="F54" s="64"/>
      <c r="G54" s="64"/>
      <c r="H54" s="64"/>
      <c r="I54" s="55"/>
      <c r="J54" s="60"/>
      <c r="K54" s="13" t="str">
        <f t="shared" si="0"/>
        <v/>
      </c>
      <c r="L54" s="84" t="str">
        <f>IF(J54&gt;1,AVERAGE(K53:K56),"")</f>
        <v/>
      </c>
      <c r="M54" s="85" t="str">
        <f t="shared" si="1"/>
        <v/>
      </c>
      <c r="N54" s="137"/>
    </row>
    <row r="55" spans="1:14" x14ac:dyDescent="0.2">
      <c r="A55" s="50"/>
      <c r="B55" s="49"/>
      <c r="C55" s="64"/>
      <c r="D55" s="64"/>
      <c r="E55" s="64"/>
      <c r="F55" s="64"/>
      <c r="G55" s="64"/>
      <c r="H55" s="64"/>
      <c r="I55" s="55"/>
      <c r="J55" s="60"/>
      <c r="K55" s="13" t="str">
        <f t="shared" si="0"/>
        <v/>
      </c>
      <c r="L55" s="84" t="str">
        <f>IF(J55&gt;1,AVERAGE(K53:K56),"")</f>
        <v/>
      </c>
      <c r="M55" s="85" t="str">
        <f t="shared" si="1"/>
        <v/>
      </c>
      <c r="N55" s="137"/>
    </row>
    <row r="56" spans="1:14" x14ac:dyDescent="0.2">
      <c r="A56" s="79"/>
      <c r="B56" s="14"/>
      <c r="C56" s="65"/>
      <c r="D56" s="65"/>
      <c r="E56" s="65"/>
      <c r="F56" s="65"/>
      <c r="G56" s="65"/>
      <c r="H56" s="65"/>
      <c r="I56" s="57"/>
      <c r="J56" s="61"/>
      <c r="K56" s="13" t="str">
        <f t="shared" si="0"/>
        <v/>
      </c>
      <c r="L56" s="52" t="str">
        <f>IF(J56&gt;1,AVERAGE(K53:K56),"")</f>
        <v/>
      </c>
      <c r="M56" s="85" t="str">
        <f t="shared" si="1"/>
        <v/>
      </c>
      <c r="N56" s="140"/>
    </row>
    <row r="57" spans="1:14" x14ac:dyDescent="0.2">
      <c r="A57" s="48"/>
      <c r="B57" s="12"/>
      <c r="C57" s="63"/>
      <c r="D57" s="63"/>
      <c r="E57" s="63"/>
      <c r="F57" s="63"/>
      <c r="G57" s="63"/>
      <c r="H57" s="63"/>
      <c r="I57" s="54"/>
      <c r="J57" s="59"/>
      <c r="K57" s="13" t="str">
        <f t="shared" si="0"/>
        <v/>
      </c>
      <c r="L57" s="84" t="str">
        <f>IF(J57&gt;1,AVERAGE(K57:K60),"")</f>
        <v/>
      </c>
      <c r="M57" s="85" t="str">
        <f t="shared" si="1"/>
        <v/>
      </c>
      <c r="N57" s="137" t="str">
        <f>IF(COUNT(M57:M60)&gt;0,COUNT(M57:M60)-1,"")</f>
        <v/>
      </c>
    </row>
    <row r="58" spans="1:14" x14ac:dyDescent="0.2">
      <c r="A58" s="91"/>
      <c r="B58" s="49"/>
      <c r="C58" s="64"/>
      <c r="D58" s="64"/>
      <c r="E58" s="64"/>
      <c r="F58" s="64"/>
      <c r="G58" s="64"/>
      <c r="H58" s="64"/>
      <c r="I58" s="55"/>
      <c r="J58" s="60"/>
      <c r="K58" s="13" t="str">
        <f t="shared" si="0"/>
        <v/>
      </c>
      <c r="L58" s="84" t="str">
        <f>IF(J58&gt;1,AVERAGE(K57:K60),"")</f>
        <v/>
      </c>
      <c r="M58" s="85" t="str">
        <f t="shared" si="1"/>
        <v/>
      </c>
      <c r="N58" s="137"/>
    </row>
    <row r="59" spans="1:14" x14ac:dyDescent="0.2">
      <c r="A59" s="50"/>
      <c r="B59" s="49"/>
      <c r="C59" s="64"/>
      <c r="D59" s="64"/>
      <c r="E59" s="64"/>
      <c r="F59" s="64"/>
      <c r="G59" s="64"/>
      <c r="H59" s="64"/>
      <c r="I59" s="55"/>
      <c r="J59" s="60"/>
      <c r="K59" s="13" t="str">
        <f t="shared" si="0"/>
        <v/>
      </c>
      <c r="L59" s="84" t="str">
        <f>IF(J59&gt;1,AVERAGE(K57:K60),"")</f>
        <v/>
      </c>
      <c r="M59" s="85" t="str">
        <f t="shared" si="1"/>
        <v/>
      </c>
      <c r="N59" s="137"/>
    </row>
    <row r="60" spans="1:14" ht="13.5" thickBot="1" x14ac:dyDescent="0.25">
      <c r="A60" s="89"/>
      <c r="B60" s="18"/>
      <c r="C60" s="67"/>
      <c r="D60" s="67"/>
      <c r="E60" s="67"/>
      <c r="F60" s="67"/>
      <c r="G60" s="67"/>
      <c r="H60" s="67"/>
      <c r="I60" s="58"/>
      <c r="J60" s="61"/>
      <c r="K60" s="13" t="str">
        <f t="shared" si="0"/>
        <v/>
      </c>
      <c r="L60" s="52" t="str">
        <f>IF(J60&gt;1,AVERAGE(K57:K60),"")</f>
        <v/>
      </c>
      <c r="M60" s="85" t="str">
        <f t="shared" si="1"/>
        <v/>
      </c>
      <c r="N60" s="140"/>
    </row>
    <row r="61" spans="1:14" ht="13.5" thickBot="1" x14ac:dyDescent="0.25">
      <c r="L61" s="4" t="s">
        <v>94</v>
      </c>
      <c r="M61" s="19">
        <f>SUM(M9:M60)</f>
        <v>3.8879555762379482E-2</v>
      </c>
      <c r="N61" s="53">
        <f>SUM(N9:N60)</f>
        <v>24</v>
      </c>
    </row>
    <row r="62" spans="1:14" ht="13.5" thickBot="1" x14ac:dyDescent="0.25">
      <c r="A62" s="20" t="s">
        <v>88</v>
      </c>
      <c r="I62" s="21"/>
      <c r="J62" s="22"/>
      <c r="K62" s="23"/>
      <c r="L62" s="4" t="s">
        <v>95</v>
      </c>
      <c r="M62" s="24">
        <f>2*M61</f>
        <v>7.7759111524758964E-2</v>
      </c>
    </row>
    <row r="63" spans="1:14" ht="13.5" thickBot="1" x14ac:dyDescent="0.25">
      <c r="A63" s="148"/>
      <c r="B63" s="148"/>
      <c r="C63" s="148"/>
      <c r="D63" s="148"/>
      <c r="E63" s="148"/>
      <c r="F63" s="148"/>
      <c r="G63" s="148"/>
      <c r="H63" s="148"/>
      <c r="I63" s="25"/>
      <c r="J63" s="22"/>
      <c r="K63" s="26"/>
    </row>
    <row r="64" spans="1:14" ht="14.25" x14ac:dyDescent="0.25">
      <c r="A64" s="148"/>
      <c r="B64" s="148"/>
      <c r="C64" s="148"/>
      <c r="D64" s="148"/>
      <c r="E64" s="148"/>
      <c r="F64" s="148"/>
      <c r="G64" s="148"/>
      <c r="H64" s="148"/>
      <c r="I64" s="25"/>
      <c r="J64" s="27"/>
      <c r="K64" s="27"/>
      <c r="M64" s="28" t="s">
        <v>109</v>
      </c>
    </row>
    <row r="65" spans="1:13" ht="13.5" thickBot="1" x14ac:dyDescent="0.25">
      <c r="A65" s="148"/>
      <c r="B65" s="148"/>
      <c r="C65" s="148"/>
      <c r="D65" s="148"/>
      <c r="E65" s="148"/>
      <c r="F65" s="148"/>
      <c r="G65" s="148"/>
      <c r="H65" s="148"/>
      <c r="M65" s="29">
        <f>(M62/N61)^0.5</f>
        <v>5.6920672696291023E-2</v>
      </c>
    </row>
    <row r="66" spans="1:13" x14ac:dyDescent="0.2">
      <c r="A66" s="148"/>
      <c r="B66" s="148"/>
      <c r="C66" s="148"/>
      <c r="D66" s="148"/>
      <c r="E66" s="148"/>
      <c r="F66" s="148"/>
      <c r="G66" s="148"/>
      <c r="H66" s="148"/>
      <c r="J66" s="3"/>
      <c r="K66" s="30"/>
    </row>
    <row r="67" spans="1:13" x14ac:dyDescent="0.2">
      <c r="A67" s="148"/>
      <c r="B67" s="148"/>
      <c r="C67" s="148"/>
      <c r="D67" s="148"/>
      <c r="E67" s="148"/>
      <c r="F67" s="148"/>
      <c r="G67" s="148"/>
      <c r="H67" s="148"/>
      <c r="J67" s="31"/>
      <c r="K67" s="68" t="s">
        <v>25</v>
      </c>
      <c r="L67" s="69">
        <f>MIN(L9:L60)</f>
        <v>5.9197289044336259</v>
      </c>
    </row>
    <row r="68" spans="1:13" x14ac:dyDescent="0.2">
      <c r="A68" s="148"/>
      <c r="B68" s="148"/>
      <c r="C68" s="148"/>
      <c r="D68" s="148"/>
      <c r="E68" s="148"/>
      <c r="F68" s="148"/>
      <c r="G68" s="148"/>
      <c r="H68" s="148"/>
      <c r="K68" s="70" t="s">
        <v>26</v>
      </c>
      <c r="L68" s="71">
        <f>MAX(L9:L60)</f>
        <v>6.0928593293510254</v>
      </c>
    </row>
    <row r="69" spans="1:13" x14ac:dyDescent="0.2">
      <c r="A69" s="148"/>
      <c r="B69" s="148"/>
      <c r="C69" s="148"/>
      <c r="D69" s="148"/>
      <c r="E69" s="148"/>
      <c r="F69" s="148"/>
      <c r="G69" s="148"/>
      <c r="H69" s="148"/>
    </row>
    <row r="73" spans="1:13" x14ac:dyDescent="0.2">
      <c r="A73" s="4"/>
    </row>
    <row r="74" spans="1:13" x14ac:dyDescent="0.2">
      <c r="A74" s="32"/>
      <c r="B74" s="32"/>
    </row>
    <row r="75" spans="1:13" x14ac:dyDescent="0.2">
      <c r="B75" s="4"/>
    </row>
    <row r="76" spans="1:13" x14ac:dyDescent="0.2">
      <c r="B76" s="4"/>
    </row>
  </sheetData>
  <sheetProtection selectLockedCells="1"/>
  <mergeCells count="19">
    <mergeCell ref="A63:H69"/>
    <mergeCell ref="N37:N40"/>
    <mergeCell ref="N41:N44"/>
    <mergeCell ref="N45:N48"/>
    <mergeCell ref="N49:N52"/>
    <mergeCell ref="N53:N56"/>
    <mergeCell ref="N57:N60"/>
    <mergeCell ref="N33:N36"/>
    <mergeCell ref="B3:D3"/>
    <mergeCell ref="B4:D4"/>
    <mergeCell ref="F4:I4"/>
    <mergeCell ref="B5:D5"/>
    <mergeCell ref="B6:D6"/>
    <mergeCell ref="N9:N12"/>
    <mergeCell ref="N13:N16"/>
    <mergeCell ref="N17:N20"/>
    <mergeCell ref="N21:N24"/>
    <mergeCell ref="N25:N28"/>
    <mergeCell ref="N29:N32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42"/>
  <sheetViews>
    <sheetView zoomScale="60" zoomScaleNormal="60" workbookViewId="0">
      <selection activeCell="D31" sqref="D31"/>
    </sheetView>
  </sheetViews>
  <sheetFormatPr baseColWidth="10" defaultRowHeight="12.75" x14ac:dyDescent="0.2"/>
  <cols>
    <col min="1" max="1" width="11.42578125" style="120"/>
    <col min="2" max="2" width="15.7109375" customWidth="1"/>
    <col min="3" max="3" width="21.7109375" customWidth="1"/>
    <col min="4" max="4" width="24.85546875" customWidth="1"/>
    <col min="5" max="5" width="17" customWidth="1"/>
    <col min="7" max="7" width="12.5703125" customWidth="1"/>
    <col min="12" max="12" width="5.140625" customWidth="1"/>
  </cols>
  <sheetData>
    <row r="1" spans="1:16" ht="18.75" x14ac:dyDescent="0.25">
      <c r="A1" s="122" t="s">
        <v>148</v>
      </c>
    </row>
    <row r="3" spans="1:16" x14ac:dyDescent="0.2">
      <c r="A3" s="130" t="s">
        <v>140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36"/>
      <c r="M3" s="136"/>
      <c r="N3" s="136"/>
      <c r="O3" s="136"/>
      <c r="P3" s="136"/>
    </row>
    <row r="4" spans="1:16" ht="48" x14ac:dyDescent="0.25">
      <c r="A4" s="119" t="s">
        <v>124</v>
      </c>
      <c r="B4" s="100" t="s">
        <v>141</v>
      </c>
      <c r="C4" s="100" t="s">
        <v>101</v>
      </c>
      <c r="D4" s="100" t="s">
        <v>125</v>
      </c>
      <c r="E4" s="100" t="s">
        <v>99</v>
      </c>
      <c r="F4" s="135" t="s">
        <v>146</v>
      </c>
      <c r="G4" s="96" t="s">
        <v>129</v>
      </c>
      <c r="H4" s="97" t="s">
        <v>71</v>
      </c>
      <c r="I4" s="97" t="s">
        <v>72</v>
      </c>
      <c r="J4" s="97" t="s">
        <v>73</v>
      </c>
      <c r="K4" s="97" t="s">
        <v>74</v>
      </c>
    </row>
    <row r="5" spans="1:16" ht="25.5" x14ac:dyDescent="0.2">
      <c r="A5" s="120">
        <v>2020</v>
      </c>
      <c r="B5" s="133" t="s">
        <v>21</v>
      </c>
      <c r="C5" s="102" t="s">
        <v>103</v>
      </c>
      <c r="D5" s="103" t="s">
        <v>29</v>
      </c>
      <c r="E5" s="103" t="s">
        <v>30</v>
      </c>
      <c r="F5">
        <v>7.0000000000000007E-2</v>
      </c>
      <c r="G5" s="93">
        <v>2818000000000</v>
      </c>
      <c r="H5" s="93">
        <v>309000000000</v>
      </c>
      <c r="I5" s="94">
        <v>10.95</v>
      </c>
      <c r="J5" s="93">
        <v>687000000000</v>
      </c>
      <c r="K5" s="94">
        <v>24.39</v>
      </c>
      <c r="M5" s="113"/>
      <c r="N5" s="113"/>
      <c r="O5" s="113"/>
    </row>
    <row r="6" spans="1:16" x14ac:dyDescent="0.2">
      <c r="A6" s="120">
        <v>2017</v>
      </c>
      <c r="B6" s="133" t="s">
        <v>54</v>
      </c>
      <c r="C6" s="102" t="s">
        <v>104</v>
      </c>
      <c r="D6" s="103" t="s">
        <v>51</v>
      </c>
      <c r="E6" s="103" t="s">
        <v>50</v>
      </c>
      <c r="F6">
        <v>5.8999999999999997E-2</v>
      </c>
      <c r="G6" s="98">
        <v>10500000000000</v>
      </c>
      <c r="H6" s="98">
        <v>1040000000000</v>
      </c>
      <c r="I6" s="99">
        <v>9.9</v>
      </c>
      <c r="J6" s="98">
        <v>3090000000000</v>
      </c>
      <c r="K6" s="94">
        <v>29.5</v>
      </c>
      <c r="M6" s="113"/>
      <c r="N6" s="113"/>
      <c r="O6" s="113"/>
    </row>
    <row r="7" spans="1:16" x14ac:dyDescent="0.2">
      <c r="A7" s="120">
        <v>2017</v>
      </c>
      <c r="B7" s="133" t="s">
        <v>53</v>
      </c>
      <c r="C7" s="102" t="s">
        <v>104</v>
      </c>
      <c r="D7" s="103" t="s">
        <v>52</v>
      </c>
      <c r="E7" s="103" t="s">
        <v>50</v>
      </c>
      <c r="F7">
        <v>0.05</v>
      </c>
      <c r="G7" s="98">
        <v>33700000000000</v>
      </c>
      <c r="H7" s="98">
        <v>2080000000000</v>
      </c>
      <c r="I7" s="99">
        <v>8.3000000000000007</v>
      </c>
      <c r="J7" s="98">
        <v>7160000000000</v>
      </c>
      <c r="K7" s="94">
        <v>21.3</v>
      </c>
      <c r="M7" s="113"/>
      <c r="N7" s="113"/>
      <c r="O7" s="113"/>
    </row>
    <row r="8" spans="1:16" ht="25.5" x14ac:dyDescent="0.2">
      <c r="A8" s="120">
        <v>2015</v>
      </c>
      <c r="B8" s="133" t="s">
        <v>62</v>
      </c>
      <c r="C8" s="102" t="s">
        <v>105</v>
      </c>
      <c r="D8" s="103" t="s">
        <v>63</v>
      </c>
      <c r="E8" s="103" t="s">
        <v>30</v>
      </c>
      <c r="F8">
        <v>8.6999999999999994E-2</v>
      </c>
      <c r="G8" s="93">
        <v>4451000000000</v>
      </c>
      <c r="H8" s="93">
        <v>475000000000</v>
      </c>
      <c r="I8" s="94">
        <v>10.67</v>
      </c>
      <c r="J8" s="93">
        <v>764000000000</v>
      </c>
      <c r="K8" s="94">
        <v>17.170000000000002</v>
      </c>
      <c r="M8" s="113"/>
      <c r="N8" s="113"/>
      <c r="O8" s="113"/>
    </row>
    <row r="9" spans="1:16" x14ac:dyDescent="0.2">
      <c r="A9" s="120">
        <v>2014</v>
      </c>
      <c r="B9" s="133" t="s">
        <v>64</v>
      </c>
      <c r="C9" s="102" t="s">
        <v>106</v>
      </c>
      <c r="D9" s="103" t="s">
        <v>34</v>
      </c>
      <c r="E9" s="103" t="s">
        <v>35</v>
      </c>
      <c r="F9">
        <v>6.4000000000000001E-2</v>
      </c>
      <c r="G9" s="93">
        <v>23280000000</v>
      </c>
      <c r="H9" s="93">
        <v>3940000000</v>
      </c>
      <c r="I9" s="94">
        <v>16.920000000000002</v>
      </c>
      <c r="J9" s="93">
        <v>12800000000</v>
      </c>
      <c r="K9" s="94">
        <v>54.99</v>
      </c>
      <c r="M9" s="113"/>
      <c r="N9" s="113"/>
      <c r="O9" s="113"/>
    </row>
    <row r="10" spans="1:16" x14ac:dyDescent="0.2">
      <c r="A10" s="120">
        <v>2014</v>
      </c>
      <c r="B10" s="133" t="s">
        <v>65</v>
      </c>
      <c r="C10" s="102" t="s">
        <v>102</v>
      </c>
      <c r="D10" s="103" t="s">
        <v>58</v>
      </c>
      <c r="E10" s="103" t="s">
        <v>57</v>
      </c>
      <c r="F10">
        <v>8.6999999999999994E-2</v>
      </c>
      <c r="G10" s="93">
        <v>38140000000</v>
      </c>
      <c r="H10" s="93">
        <v>5060000000</v>
      </c>
      <c r="I10" s="94">
        <v>13.27</v>
      </c>
      <c r="J10" s="93">
        <v>14290000000</v>
      </c>
      <c r="K10" s="94">
        <v>37.47</v>
      </c>
      <c r="M10" s="113"/>
      <c r="N10" s="113"/>
      <c r="O10" s="113"/>
    </row>
    <row r="11" spans="1:16" ht="25.5" x14ac:dyDescent="0.2">
      <c r="A11" s="120">
        <v>2022</v>
      </c>
      <c r="B11" s="133" t="s">
        <v>75</v>
      </c>
      <c r="C11" s="114" t="s">
        <v>107</v>
      </c>
      <c r="D11" s="110" t="s">
        <v>76</v>
      </c>
      <c r="E11" s="111" t="s">
        <v>77</v>
      </c>
      <c r="F11">
        <v>3.5000000000000003E-2</v>
      </c>
      <c r="G11" s="93">
        <v>26900000000000</v>
      </c>
      <c r="H11" s="93">
        <v>1650000000000</v>
      </c>
      <c r="I11" s="94">
        <v>6.1</v>
      </c>
      <c r="J11" s="93">
        <v>5050000000000</v>
      </c>
      <c r="K11" s="94">
        <v>18.7</v>
      </c>
      <c r="M11" s="113"/>
      <c r="N11" s="113"/>
      <c r="O11" s="113"/>
      <c r="P11" s="47"/>
    </row>
    <row r="12" spans="1:16" ht="25.5" x14ac:dyDescent="0.2">
      <c r="A12" s="120">
        <v>2020</v>
      </c>
      <c r="B12" s="133" t="s">
        <v>38</v>
      </c>
      <c r="C12" s="104" t="s">
        <v>111</v>
      </c>
      <c r="D12" s="103" t="s">
        <v>29</v>
      </c>
      <c r="E12" s="103" t="s">
        <v>30</v>
      </c>
      <c r="F12">
        <v>9.1999999999999998E-2</v>
      </c>
      <c r="G12" s="93">
        <v>629200000000</v>
      </c>
      <c r="H12" s="93">
        <v>93300000000</v>
      </c>
      <c r="I12" s="94">
        <v>14.82</v>
      </c>
      <c r="J12" s="93">
        <f>139700000000</f>
        <v>139700000000</v>
      </c>
      <c r="K12" s="94">
        <v>22.2</v>
      </c>
      <c r="M12" s="113"/>
      <c r="N12" s="113"/>
      <c r="O12" s="113"/>
    </row>
    <row r="13" spans="1:16" ht="25.5" x14ac:dyDescent="0.2">
      <c r="A13" s="120">
        <v>2020</v>
      </c>
      <c r="B13" s="133" t="s">
        <v>37</v>
      </c>
      <c r="C13" s="105" t="s">
        <v>115</v>
      </c>
      <c r="D13" s="103" t="s">
        <v>29</v>
      </c>
      <c r="E13" s="103" t="s">
        <v>30</v>
      </c>
      <c r="F13">
        <v>0.04</v>
      </c>
      <c r="G13" s="93">
        <v>80600000</v>
      </c>
      <c r="H13" s="93">
        <v>5500000</v>
      </c>
      <c r="I13" s="94">
        <v>6.87</v>
      </c>
      <c r="J13" s="93">
        <v>11800000</v>
      </c>
      <c r="K13" s="94">
        <v>14.6</v>
      </c>
      <c r="M13" s="113"/>
      <c r="N13" s="113"/>
      <c r="O13" s="113"/>
    </row>
    <row r="14" spans="1:16" x14ac:dyDescent="0.2">
      <c r="A14" s="120">
        <v>2020</v>
      </c>
      <c r="B14" s="133" t="s">
        <v>33</v>
      </c>
      <c r="C14" s="105" t="s">
        <v>147</v>
      </c>
      <c r="D14" s="103" t="s">
        <v>34</v>
      </c>
      <c r="E14" s="103" t="s">
        <v>35</v>
      </c>
      <c r="F14">
        <v>6.2E-2</v>
      </c>
      <c r="G14" s="93">
        <v>481000000000</v>
      </c>
      <c r="H14" s="93">
        <v>52000000000</v>
      </c>
      <c r="I14" s="94">
        <v>10.76</v>
      </c>
      <c r="J14" s="93">
        <v>123000000000</v>
      </c>
      <c r="K14" s="94">
        <v>25.6</v>
      </c>
      <c r="M14" s="113"/>
      <c r="N14" s="113"/>
      <c r="O14" s="113"/>
    </row>
    <row r="15" spans="1:16" ht="25.5" x14ac:dyDescent="0.2">
      <c r="A15" s="120">
        <v>2020</v>
      </c>
      <c r="B15" s="133" t="s">
        <v>48</v>
      </c>
      <c r="C15" s="105" t="s">
        <v>114</v>
      </c>
      <c r="D15" s="103" t="s">
        <v>56</v>
      </c>
      <c r="E15" s="103" t="s">
        <v>30</v>
      </c>
      <c r="F15">
        <v>4.3999999999999997E-2</v>
      </c>
      <c r="G15" s="93">
        <v>1570000000</v>
      </c>
      <c r="H15" s="93">
        <v>110000000</v>
      </c>
      <c r="I15" s="94">
        <v>6.98</v>
      </c>
      <c r="J15" s="93">
        <v>250000000</v>
      </c>
      <c r="K15" s="94">
        <v>15.7</v>
      </c>
      <c r="M15" s="113"/>
      <c r="N15" s="113"/>
      <c r="O15" s="113"/>
    </row>
    <row r="16" spans="1:16" ht="25.5" x14ac:dyDescent="0.2">
      <c r="A16" s="120">
        <v>2017</v>
      </c>
      <c r="B16" s="133" t="s">
        <v>55</v>
      </c>
      <c r="C16" s="105" t="s">
        <v>127</v>
      </c>
      <c r="D16" s="103" t="s">
        <v>56</v>
      </c>
      <c r="E16" s="103" t="s">
        <v>30</v>
      </c>
      <c r="F16">
        <v>7.0999999999999994E-2</v>
      </c>
      <c r="G16" s="93">
        <v>1070000000</v>
      </c>
      <c r="H16" s="93">
        <v>110000000</v>
      </c>
      <c r="I16" s="94">
        <v>10.53</v>
      </c>
      <c r="J16" s="93">
        <v>200000000</v>
      </c>
      <c r="K16" s="94">
        <v>18.25</v>
      </c>
      <c r="M16" s="113"/>
      <c r="N16" s="113"/>
      <c r="O16" s="113"/>
    </row>
    <row r="17" spans="1:16" ht="25.5" x14ac:dyDescent="0.2">
      <c r="A17" s="120">
        <v>2016</v>
      </c>
      <c r="B17" s="133" t="s">
        <v>59</v>
      </c>
      <c r="C17" s="105" t="s">
        <v>118</v>
      </c>
      <c r="D17" s="103" t="s">
        <v>56</v>
      </c>
      <c r="E17" s="103" t="s">
        <v>30</v>
      </c>
      <c r="F17">
        <v>5.7000000000000002E-2</v>
      </c>
      <c r="G17" s="93">
        <v>1060000000</v>
      </c>
      <c r="H17" s="93">
        <v>100000000</v>
      </c>
      <c r="I17" s="94">
        <v>9.66</v>
      </c>
      <c r="J17" s="93">
        <v>190000000</v>
      </c>
      <c r="K17" s="94">
        <v>18.2</v>
      </c>
      <c r="M17" s="113"/>
      <c r="N17" s="113"/>
      <c r="O17" s="113"/>
    </row>
    <row r="18" spans="1:16" ht="25.5" x14ac:dyDescent="0.2">
      <c r="A18" s="120">
        <v>2016</v>
      </c>
      <c r="B18" s="133" t="s">
        <v>61</v>
      </c>
      <c r="C18" s="106" t="s">
        <v>119</v>
      </c>
      <c r="D18" s="103" t="s">
        <v>69</v>
      </c>
      <c r="E18" s="103" t="s">
        <v>60</v>
      </c>
      <c r="F18">
        <v>3.7999999999999999E-2</v>
      </c>
      <c r="G18" s="93">
        <v>5070000000</v>
      </c>
      <c r="H18" s="93">
        <v>750000000</v>
      </c>
      <c r="I18" s="94">
        <v>14.85</v>
      </c>
      <c r="J18" s="93">
        <v>1710000000</v>
      </c>
      <c r="K18" s="94">
        <v>33.729999999999997</v>
      </c>
      <c r="M18" s="113"/>
      <c r="N18" s="113"/>
      <c r="O18" s="113"/>
    </row>
    <row r="19" spans="1:16" ht="25.5" x14ac:dyDescent="0.2">
      <c r="A19" s="120">
        <v>2016</v>
      </c>
      <c r="B19" s="133" t="s">
        <v>144</v>
      </c>
      <c r="C19" s="106" t="s">
        <v>119</v>
      </c>
      <c r="D19" s="103" t="s">
        <v>67</v>
      </c>
      <c r="E19" s="103" t="s">
        <v>50</v>
      </c>
      <c r="F19">
        <v>9.1999999999999998E-2</v>
      </c>
      <c r="G19" s="93">
        <v>2170000000</v>
      </c>
      <c r="H19" s="93">
        <v>370000000</v>
      </c>
      <c r="I19" s="94">
        <v>16.850000000000001</v>
      </c>
      <c r="J19" s="93">
        <v>1460000000</v>
      </c>
      <c r="K19" s="94">
        <v>67.010000000000005</v>
      </c>
      <c r="M19" s="113"/>
      <c r="N19" s="113"/>
      <c r="O19" s="113"/>
    </row>
    <row r="20" spans="1:16" ht="25.5" x14ac:dyDescent="0.2">
      <c r="A20" s="120">
        <v>2016</v>
      </c>
      <c r="B20" s="133" t="s">
        <v>145</v>
      </c>
      <c r="C20" s="106" t="s">
        <v>119</v>
      </c>
      <c r="D20" s="103" t="s">
        <v>68</v>
      </c>
      <c r="E20" s="103" t="s">
        <v>50</v>
      </c>
      <c r="F20">
        <v>3.7999999999999999E-2</v>
      </c>
      <c r="G20" s="93">
        <v>7240000000</v>
      </c>
      <c r="H20" s="93">
        <v>1040000000</v>
      </c>
      <c r="I20" s="94">
        <v>14.42</v>
      </c>
      <c r="J20" s="93">
        <v>2090000000</v>
      </c>
      <c r="K20" s="94">
        <v>28.82</v>
      </c>
      <c r="M20" s="113"/>
      <c r="N20" s="113"/>
      <c r="O20" s="113"/>
    </row>
    <row r="21" spans="1:16" x14ac:dyDescent="0.2">
      <c r="A21" s="120">
        <v>2022</v>
      </c>
      <c r="B21" s="133" t="s">
        <v>81</v>
      </c>
      <c r="C21" s="115" t="s">
        <v>108</v>
      </c>
      <c r="D21" s="110" t="s">
        <v>69</v>
      </c>
      <c r="E21" s="111" t="s">
        <v>60</v>
      </c>
      <c r="F21">
        <v>6.9000000000000006E-2</v>
      </c>
      <c r="G21" s="93">
        <v>1490000000000</v>
      </c>
      <c r="H21" s="93">
        <v>169000000000</v>
      </c>
      <c r="I21" s="94">
        <v>11.3</v>
      </c>
      <c r="J21" s="93">
        <v>211000000000</v>
      </c>
      <c r="K21" s="94">
        <v>14.2</v>
      </c>
      <c r="M21" s="113"/>
      <c r="N21" s="113"/>
      <c r="O21" s="113"/>
      <c r="P21" s="47"/>
    </row>
    <row r="22" spans="1:16" ht="25.5" x14ac:dyDescent="0.2">
      <c r="A22" s="120">
        <v>2019</v>
      </c>
      <c r="B22" s="133" t="s">
        <v>39</v>
      </c>
      <c r="C22" s="107" t="s">
        <v>123</v>
      </c>
      <c r="D22" s="103" t="s">
        <v>56</v>
      </c>
      <c r="E22" s="103" t="s">
        <v>30</v>
      </c>
      <c r="F22">
        <v>0.04</v>
      </c>
      <c r="G22" s="93">
        <v>40700000000</v>
      </c>
      <c r="H22" s="93">
        <v>2330000000</v>
      </c>
      <c r="I22" s="94">
        <v>5.73</v>
      </c>
      <c r="J22" s="93">
        <v>6090000000</v>
      </c>
      <c r="K22" s="94">
        <v>15</v>
      </c>
      <c r="M22" s="113"/>
      <c r="N22" s="113"/>
      <c r="O22" s="113"/>
    </row>
    <row r="23" spans="1:16" x14ac:dyDescent="0.2">
      <c r="A23" s="120">
        <v>2021</v>
      </c>
      <c r="B23" s="133" t="s">
        <v>47</v>
      </c>
      <c r="C23" s="107" t="s">
        <v>122</v>
      </c>
      <c r="D23" s="103" t="s">
        <v>56</v>
      </c>
      <c r="E23" s="103" t="s">
        <v>30</v>
      </c>
      <c r="F23">
        <v>5.0999999999999997E-2</v>
      </c>
      <c r="G23" s="98">
        <v>39000000000</v>
      </c>
      <c r="H23" s="98">
        <v>3300000000</v>
      </c>
      <c r="I23" s="99">
        <v>8.5</v>
      </c>
      <c r="J23" s="98">
        <v>5500000000</v>
      </c>
      <c r="K23" s="94">
        <v>14</v>
      </c>
      <c r="M23" s="113"/>
      <c r="N23" s="113"/>
      <c r="O23" s="113"/>
    </row>
    <row r="24" spans="1:16" x14ac:dyDescent="0.2">
      <c r="A24" s="120">
        <v>2018</v>
      </c>
      <c r="B24" s="133" t="s">
        <v>49</v>
      </c>
      <c r="C24" s="107" t="s">
        <v>120</v>
      </c>
      <c r="D24" s="103" t="s">
        <v>56</v>
      </c>
      <c r="E24" s="103" t="s">
        <v>30</v>
      </c>
      <c r="F24">
        <v>4.3999999999999997E-2</v>
      </c>
      <c r="G24" s="93">
        <v>26580000000</v>
      </c>
      <c r="H24" s="93">
        <v>2170000000</v>
      </c>
      <c r="I24" s="94">
        <v>8.18</v>
      </c>
      <c r="J24" s="93">
        <v>5980000000</v>
      </c>
      <c r="K24" s="94">
        <v>22.49</v>
      </c>
      <c r="M24" s="113"/>
      <c r="N24" s="113"/>
      <c r="O24" s="113"/>
    </row>
    <row r="25" spans="1:16" x14ac:dyDescent="0.2">
      <c r="A25" s="120">
        <v>2017</v>
      </c>
      <c r="B25" s="133" t="s">
        <v>66</v>
      </c>
      <c r="C25" s="107" t="s">
        <v>128</v>
      </c>
      <c r="D25" s="103" t="s">
        <v>56</v>
      </c>
      <c r="E25" s="103" t="s">
        <v>30</v>
      </c>
      <c r="F25">
        <v>5.8000000000000003E-2</v>
      </c>
      <c r="G25" s="93">
        <v>36930000000</v>
      </c>
      <c r="H25" s="93">
        <v>3470000000</v>
      </c>
      <c r="I25" s="94">
        <v>9.4</v>
      </c>
      <c r="J25" s="93">
        <v>8800000000</v>
      </c>
      <c r="K25" s="94">
        <v>23.84</v>
      </c>
      <c r="M25" s="113"/>
      <c r="N25" s="113"/>
      <c r="O25" s="113"/>
    </row>
    <row r="27" spans="1:16" x14ac:dyDescent="0.2">
      <c r="B27" s="101"/>
      <c r="C27" s="112"/>
      <c r="D27" s="110"/>
      <c r="E27" s="110"/>
      <c r="F27" s="121"/>
      <c r="G27" s="93"/>
      <c r="H27" s="93"/>
      <c r="I27" s="94"/>
      <c r="J27" s="93"/>
      <c r="K27" s="94"/>
    </row>
    <row r="28" spans="1:16" x14ac:dyDescent="0.2">
      <c r="B28" s="123" t="s">
        <v>139</v>
      </c>
      <c r="C28" s="124" t="s">
        <v>134</v>
      </c>
      <c r="D28" s="101"/>
      <c r="E28" s="109"/>
      <c r="F28" s="109"/>
    </row>
    <row r="29" spans="1:16" x14ac:dyDescent="0.2">
      <c r="C29" s="125" t="s">
        <v>135</v>
      </c>
      <c r="D29" s="101"/>
      <c r="E29" s="109" t="s">
        <v>126</v>
      </c>
      <c r="F29" s="109">
        <f>MEDIAN(F5:F25)</f>
        <v>5.8000000000000003E-2</v>
      </c>
    </row>
    <row r="30" spans="1:16" x14ac:dyDescent="0.2">
      <c r="C30" s="126" t="s">
        <v>136</v>
      </c>
      <c r="D30" s="101"/>
      <c r="E30" s="109" t="s">
        <v>25</v>
      </c>
      <c r="F30" s="109">
        <f>MIN(F5:F25)</f>
        <v>3.5000000000000003E-2</v>
      </c>
    </row>
    <row r="31" spans="1:16" x14ac:dyDescent="0.2">
      <c r="C31" s="127" t="s">
        <v>137</v>
      </c>
      <c r="D31" s="101"/>
      <c r="E31" s="109" t="s">
        <v>26</v>
      </c>
      <c r="F31" s="109">
        <f>MAX(F5:F25)</f>
        <v>9.1999999999999998E-2</v>
      </c>
    </row>
    <row r="32" spans="1:16" x14ac:dyDescent="0.2">
      <c r="C32" s="128" t="s">
        <v>138</v>
      </c>
      <c r="D32" s="101"/>
      <c r="E32" s="109"/>
      <c r="F32" s="109"/>
    </row>
    <row r="33" spans="1:16" x14ac:dyDescent="0.2">
      <c r="D33" s="101"/>
    </row>
    <row r="34" spans="1:16" x14ac:dyDescent="0.2">
      <c r="D34" s="101"/>
    </row>
    <row r="35" spans="1:16" x14ac:dyDescent="0.2">
      <c r="A35" s="131" t="s">
        <v>149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36"/>
      <c r="M35" s="136"/>
      <c r="N35" s="136"/>
      <c r="O35" s="136"/>
      <c r="P35" s="136"/>
    </row>
    <row r="36" spans="1:16" ht="48" x14ac:dyDescent="0.25">
      <c r="A36" s="119" t="s">
        <v>124</v>
      </c>
      <c r="B36" s="100" t="s">
        <v>141</v>
      </c>
      <c r="C36" s="100" t="s">
        <v>101</v>
      </c>
      <c r="D36" s="100" t="s">
        <v>125</v>
      </c>
      <c r="E36" s="100" t="s">
        <v>99</v>
      </c>
      <c r="F36" s="135" t="s">
        <v>146</v>
      </c>
      <c r="G36" s="96" t="s">
        <v>133</v>
      </c>
      <c r="H36" s="97" t="s">
        <v>71</v>
      </c>
      <c r="I36" s="97" t="s">
        <v>72</v>
      </c>
      <c r="J36" s="97" t="s">
        <v>73</v>
      </c>
      <c r="K36" s="97" t="s">
        <v>74</v>
      </c>
    </row>
    <row r="37" spans="1:16" x14ac:dyDescent="0.2">
      <c r="A37" s="120">
        <v>2019</v>
      </c>
      <c r="B37" s="134" t="s">
        <v>27</v>
      </c>
      <c r="C37" s="108" t="s">
        <v>131</v>
      </c>
      <c r="D37" s="103" t="s">
        <v>130</v>
      </c>
      <c r="E37" s="92" t="s">
        <v>36</v>
      </c>
      <c r="F37">
        <v>7.5999999999999998E-2</v>
      </c>
      <c r="G37" s="93">
        <v>469600</v>
      </c>
      <c r="H37" s="93">
        <v>58700</v>
      </c>
      <c r="I37">
        <v>12.5</v>
      </c>
      <c r="J37" s="93">
        <v>137000</v>
      </c>
      <c r="K37">
        <v>29.19</v>
      </c>
      <c r="M37" s="47"/>
    </row>
    <row r="38" spans="1:16" x14ac:dyDescent="0.2">
      <c r="A38" s="120">
        <v>2019</v>
      </c>
      <c r="B38" s="134" t="s">
        <v>28</v>
      </c>
      <c r="C38" s="108" t="s">
        <v>132</v>
      </c>
      <c r="D38" s="103" t="s">
        <v>130</v>
      </c>
      <c r="E38" s="92" t="s">
        <v>36</v>
      </c>
      <c r="F38">
        <v>0.114</v>
      </c>
      <c r="G38" s="93">
        <v>176900</v>
      </c>
      <c r="H38" s="93">
        <v>33900</v>
      </c>
      <c r="I38">
        <v>19.149999999999999</v>
      </c>
      <c r="J38" s="93">
        <v>67000</v>
      </c>
      <c r="K38">
        <v>37.869999999999997</v>
      </c>
      <c r="M38" s="47"/>
    </row>
    <row r="42" spans="1:16" x14ac:dyDescent="0.2">
      <c r="A42" s="132" t="s">
        <v>142</v>
      </c>
    </row>
  </sheetData>
  <conditionalFormatting sqref="F37:F38 F27 F5:F25">
    <cfRule type="dataBar" priority="7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{9EED6DA1-50E7-4106-99AE-586D8B1C0D94}</x14:id>
        </ext>
      </extLst>
    </cfRule>
  </conditionalFormatting>
  <hyperlinks>
    <hyperlink ref="B5" location="'476Qa'!A1" display="476Qa"/>
    <hyperlink ref="B6" location="'453Qa'!A1" display="453Qa"/>
    <hyperlink ref="B7" location="'453Qb'!A1" display="453Qb"/>
    <hyperlink ref="B8" location="'431Q'!A1" display="431Q"/>
    <hyperlink ref="B9" location="'415Q'!A1" display="415Q"/>
    <hyperlink ref="B10" location="'414Qa'!A1" display="414Qa"/>
    <hyperlink ref="B11" location="'490Q'!A1" display="490Q"/>
    <hyperlink ref="B12" location="'476Qb'!A1" display="476Qb"/>
    <hyperlink ref="B13" location="'476Qc'!A1" display="476Qc"/>
    <hyperlink ref="B14" location="'472Q'!A1" display="472Q"/>
    <hyperlink ref="B15" location="'466Qa'!A1" display="466Qa"/>
    <hyperlink ref="B16" location="'440Qa'!A1" display="440Qa"/>
    <hyperlink ref="B17" location="'433Qa'!A1" display="433Qa"/>
    <hyperlink ref="B18" location="'437Q'!A1" display="437Q"/>
    <hyperlink ref="B19" location="'437Q (2)'!A1" display="437Q_(2)"/>
    <hyperlink ref="B20" location="'437Q (3)'!A1" display="437Q_(3)"/>
    <hyperlink ref="B21" location="'491Q'!A1" display="491Q"/>
    <hyperlink ref="B22" location="'458Qc'!A1" display="458Qc"/>
    <hyperlink ref="B23" location="'471Qc'!A1" display="471Qc"/>
    <hyperlink ref="B24" location="'449Qc'!A1" display="449Qc"/>
    <hyperlink ref="B25" location="'440Qc'!A1" display="440Qc"/>
    <hyperlink ref="B37" location="'464Qa'!A1" display="464Qa"/>
    <hyperlink ref="B38" location="'464Qb'!A1" display="464Qb"/>
  </hyperlinks>
  <pageMargins left="0.7" right="0.7" top="0.78740157499999996" bottom="0.78740157499999996" header="0.3" footer="0.3"/>
  <pageSetup paperSize="9" scale="54" orientation="portrait" r:id="rId1"/>
  <colBreaks count="1" manualBreakCount="1">
    <brk id="11" max="41" man="1"/>
  </colBreaks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EED6DA1-50E7-4106-99AE-586D8B1C0D94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F37:F38 F27 F5:F25</xm:sqref>
        </x14:conditionalFormatting>
      </x14:conditionalFormatting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63"/>
  <sheetViews>
    <sheetView zoomScale="70" zoomScaleNormal="70" workbookViewId="0">
      <selection activeCell="M8" sqref="M8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6.140625" style="2" customWidth="1"/>
    <col min="13" max="13" width="26.42578125" style="2" customWidth="1"/>
    <col min="14" max="14" width="22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112</v>
      </c>
      <c r="C3" s="142"/>
      <c r="D3" s="143"/>
      <c r="F3" s="4"/>
    </row>
    <row r="4" spans="1:14" x14ac:dyDescent="0.2">
      <c r="A4" s="3" t="s">
        <v>98</v>
      </c>
      <c r="B4" s="141" t="s">
        <v>60</v>
      </c>
      <c r="C4" s="142"/>
      <c r="D4" s="143"/>
      <c r="F4" s="144" t="s">
        <v>61</v>
      </c>
      <c r="G4" s="145"/>
      <c r="H4" s="145"/>
      <c r="I4" s="146"/>
    </row>
    <row r="5" spans="1:14" x14ac:dyDescent="0.2">
      <c r="A5" s="5"/>
      <c r="B5" s="141" t="s">
        <v>69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88">
        <v>2</v>
      </c>
      <c r="B9" s="12"/>
      <c r="C9" s="63"/>
      <c r="D9" s="63"/>
      <c r="E9" s="63"/>
      <c r="F9" s="63"/>
      <c r="G9" s="63"/>
      <c r="H9" s="63"/>
      <c r="I9" s="54"/>
      <c r="J9" s="59">
        <v>5110000</v>
      </c>
      <c r="K9" s="13">
        <f>IF(J9&gt;1,LOG10(J9),"")</f>
        <v>6.7084209001347128</v>
      </c>
      <c r="L9" s="84">
        <f>IF(J9&gt;1,AVERAGE(K9:K11),"")</f>
        <v>6.7085838013079053</v>
      </c>
      <c r="M9" s="85">
        <f t="shared" ref="M9:M47" si="0">IF(J9&gt;1,(K9-L9)^2,"")</f>
        <v>2.6536792227495802E-8</v>
      </c>
      <c r="N9" s="137">
        <f>IF(COUNT(M9:M11)&gt;0,COUNT(M9:M11)-1,"")</f>
        <v>2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5390000</v>
      </c>
      <c r="K10" s="13">
        <f t="shared" ref="K10:K47" si="1">IF(J10&gt;1,LOG10(J10),"")</f>
        <v>6.7315887651867383</v>
      </c>
      <c r="L10" s="84">
        <f>IF(J10&gt;1,AVERAGE(K9:K11),"")</f>
        <v>6.7085838013079053</v>
      </c>
      <c r="M10" s="85">
        <f t="shared" si="0"/>
        <v>5.2922836306641089E-4</v>
      </c>
      <c r="N10" s="137"/>
    </row>
    <row r="11" spans="1:14" x14ac:dyDescent="0.2">
      <c r="A11" s="72"/>
      <c r="B11" s="73"/>
      <c r="C11" s="74"/>
      <c r="D11" s="74"/>
      <c r="E11" s="74"/>
      <c r="F11" s="74"/>
      <c r="G11" s="74"/>
      <c r="H11" s="74"/>
      <c r="I11" s="55"/>
      <c r="J11" s="75">
        <v>4850000</v>
      </c>
      <c r="K11" s="76">
        <f t="shared" si="1"/>
        <v>6.685741738602264</v>
      </c>
      <c r="L11" s="77">
        <f>IF(J11&gt;1,AVERAGE(K9:K11),"")</f>
        <v>6.7085838013079053</v>
      </c>
      <c r="M11" s="85">
        <f t="shared" si="0"/>
        <v>5.2175982864845259E-4</v>
      </c>
      <c r="N11" s="138"/>
    </row>
    <row r="12" spans="1:14" x14ac:dyDescent="0.2">
      <c r="A12" s="78">
        <v>3</v>
      </c>
      <c r="B12" s="16"/>
      <c r="C12" s="66"/>
      <c r="D12" s="66"/>
      <c r="E12" s="66"/>
      <c r="F12" s="66"/>
      <c r="G12" s="66"/>
      <c r="H12" s="66"/>
      <c r="I12" s="56"/>
      <c r="J12" s="62">
        <v>5860000</v>
      </c>
      <c r="K12" s="17">
        <f t="shared" si="1"/>
        <v>6.7678976160180904</v>
      </c>
      <c r="L12" s="90">
        <f>IF(J12&gt;1,AVERAGE(K12:K14),"")</f>
        <v>6.7550516453212808</v>
      </c>
      <c r="M12" s="85">
        <f t="shared" si="0"/>
        <v>1.6501896314329077E-4</v>
      </c>
      <c r="N12" s="139">
        <f>IF(COUNT(M12:M14)&gt;0,COUNT(M12:M14)-1,"")</f>
        <v>2</v>
      </c>
    </row>
    <row r="13" spans="1:14" x14ac:dyDescent="0.2">
      <c r="A13" s="87"/>
      <c r="B13" s="49"/>
      <c r="C13" s="63"/>
      <c r="D13" s="63"/>
      <c r="E13" s="63"/>
      <c r="F13" s="63"/>
      <c r="G13" s="63"/>
      <c r="H13" s="63"/>
      <c r="I13" s="55"/>
      <c r="J13" s="60">
        <v>5830000</v>
      </c>
      <c r="K13" s="13">
        <f t="shared" si="1"/>
        <v>6.7656685547590145</v>
      </c>
      <c r="L13" s="84">
        <f>IF(J13&gt;1,AVERAGE(K12:K14),"")</f>
        <v>6.7550516453212808</v>
      </c>
      <c r="M13" s="51">
        <f t="shared" si="0"/>
        <v>1.1271876600903988E-4</v>
      </c>
      <c r="N13" s="137"/>
    </row>
    <row r="14" spans="1:14" x14ac:dyDescent="0.2">
      <c r="A14" s="79"/>
      <c r="B14" s="14"/>
      <c r="C14" s="80"/>
      <c r="D14" s="80"/>
      <c r="E14" s="80"/>
      <c r="F14" s="80"/>
      <c r="G14" s="80"/>
      <c r="H14" s="80"/>
      <c r="I14" s="57"/>
      <c r="J14" s="61">
        <v>5390000</v>
      </c>
      <c r="K14" s="15">
        <f t="shared" si="1"/>
        <v>6.7315887651867383</v>
      </c>
      <c r="L14" s="81">
        <f>IF(J14&gt;1,AVERAGE(K12:K14),"")</f>
        <v>6.7550516453212808</v>
      </c>
      <c r="M14" s="86">
        <f t="shared" si="0"/>
        <v>5.5050674420790687E-4</v>
      </c>
      <c r="N14" s="140"/>
    </row>
    <row r="15" spans="1:14" x14ac:dyDescent="0.2">
      <c r="A15" s="48">
        <v>4</v>
      </c>
      <c r="B15" s="12"/>
      <c r="C15" s="63"/>
      <c r="D15" s="63"/>
      <c r="E15" s="63"/>
      <c r="F15" s="63"/>
      <c r="G15" s="63"/>
      <c r="H15" s="63"/>
      <c r="I15" s="54"/>
      <c r="J15" s="59">
        <v>6080000</v>
      </c>
      <c r="K15" s="13">
        <f t="shared" si="1"/>
        <v>6.7839035792727351</v>
      </c>
      <c r="L15" s="84">
        <f>IF(J15&gt;1,AVERAGE(K15:K17),"")</f>
        <v>6.7941916100402686</v>
      </c>
      <c r="M15" s="51">
        <f t="shared" si="0"/>
        <v>1.0584357707371562E-4</v>
      </c>
      <c r="N15" s="137">
        <f>IF(COUNT(M15:M17)&gt;0,COUNT(M15:M17)-1,"")</f>
        <v>2</v>
      </c>
    </row>
    <row r="16" spans="1:14" x14ac:dyDescent="0.2">
      <c r="A16" s="87"/>
      <c r="B16" s="49"/>
      <c r="C16" s="64"/>
      <c r="D16" s="64"/>
      <c r="E16" s="64"/>
      <c r="F16" s="64"/>
      <c r="G16" s="64"/>
      <c r="H16" s="64"/>
      <c r="I16" s="55"/>
      <c r="J16" s="60">
        <v>6270000</v>
      </c>
      <c r="K16" s="13">
        <f t="shared" si="1"/>
        <v>6.7972675408307168</v>
      </c>
      <c r="L16" s="84">
        <f>IF(J16&gt;1,AVERAGE(K15:K17),"")</f>
        <v>6.7941916100402686</v>
      </c>
      <c r="M16" s="85">
        <f t="shared" si="0"/>
        <v>9.4613502276273589E-6</v>
      </c>
      <c r="N16" s="137"/>
    </row>
    <row r="17" spans="1:14" x14ac:dyDescent="0.2">
      <c r="A17" s="72"/>
      <c r="B17" s="73"/>
      <c r="C17" s="74"/>
      <c r="D17" s="74"/>
      <c r="E17" s="74"/>
      <c r="F17" s="74"/>
      <c r="G17" s="74"/>
      <c r="H17" s="74"/>
      <c r="I17" s="82"/>
      <c r="J17" s="75">
        <v>6330000</v>
      </c>
      <c r="K17" s="76">
        <f t="shared" si="1"/>
        <v>6.8014037100173548</v>
      </c>
      <c r="L17" s="77">
        <f>IF(J17&gt;1,AVERAGE(K15:K17),"")</f>
        <v>6.7941916100402686</v>
      </c>
      <c r="M17" s="85">
        <f t="shared" si="0"/>
        <v>5.2014386079486212E-5</v>
      </c>
      <c r="N17" s="138"/>
    </row>
    <row r="18" spans="1:14" x14ac:dyDescent="0.2">
      <c r="A18" s="78">
        <v>5</v>
      </c>
      <c r="B18" s="16"/>
      <c r="C18" s="66"/>
      <c r="D18" s="66"/>
      <c r="E18" s="66"/>
      <c r="F18" s="66"/>
      <c r="G18" s="66"/>
      <c r="H18" s="66"/>
      <c r="I18" s="56"/>
      <c r="J18" s="62">
        <v>7240000</v>
      </c>
      <c r="K18" s="17">
        <f t="shared" si="1"/>
        <v>6.8597385661971471</v>
      </c>
      <c r="L18" s="90">
        <f>IF(J18&gt;1,AVERAGE(K18:K20),"")</f>
        <v>6.8585355313142076</v>
      </c>
      <c r="M18" s="85">
        <f t="shared" si="0"/>
        <v>1.4472929295692349E-6</v>
      </c>
      <c r="N18" s="139">
        <f>IF(COUNT(M18:M20)&gt;0,COUNT(M18:M20)-1,"")</f>
        <v>1</v>
      </c>
    </row>
    <row r="19" spans="1:14" x14ac:dyDescent="0.2">
      <c r="A19" s="87"/>
      <c r="B19" s="49"/>
      <c r="C19" s="64"/>
      <c r="D19" s="64"/>
      <c r="E19" s="64"/>
      <c r="F19" s="64"/>
      <c r="G19" s="64"/>
      <c r="H19" s="64"/>
      <c r="I19" s="55"/>
      <c r="J19" s="60">
        <v>7200000</v>
      </c>
      <c r="K19" s="13">
        <f t="shared" si="1"/>
        <v>6.8573324964312681</v>
      </c>
      <c r="L19" s="84">
        <f>IF(J19&gt;1,AVERAGE(K18:K20),"")</f>
        <v>6.8585355313142076</v>
      </c>
      <c r="M19" s="85">
        <f t="shared" si="0"/>
        <v>1.4472929295692349E-6</v>
      </c>
      <c r="N19" s="137"/>
    </row>
    <row r="20" spans="1:14" x14ac:dyDescent="0.2">
      <c r="A20" s="79"/>
      <c r="B20" s="14"/>
      <c r="C20" s="65"/>
      <c r="D20" s="65"/>
      <c r="E20" s="65"/>
      <c r="F20" s="65"/>
      <c r="G20" s="65"/>
      <c r="H20" s="65"/>
      <c r="I20" s="57"/>
      <c r="J20" s="61"/>
      <c r="K20" s="15" t="str">
        <f t="shared" si="1"/>
        <v/>
      </c>
      <c r="L20" s="52" t="str">
        <f>IF(J20&gt;1,AVERAGE(K18:K20),"")</f>
        <v/>
      </c>
      <c r="M20" s="83" t="str">
        <f t="shared" si="0"/>
        <v/>
      </c>
      <c r="N20" s="140"/>
    </row>
    <row r="21" spans="1:14" x14ac:dyDescent="0.2">
      <c r="A21" s="48">
        <v>6</v>
      </c>
      <c r="B21" s="12"/>
      <c r="C21" s="63"/>
      <c r="D21" s="63"/>
      <c r="E21" s="63"/>
      <c r="F21" s="63"/>
      <c r="G21" s="63"/>
      <c r="H21" s="63"/>
      <c r="I21" s="54"/>
      <c r="J21" s="59">
        <v>6330000</v>
      </c>
      <c r="K21" s="13">
        <f t="shared" si="1"/>
        <v>6.8014037100173548</v>
      </c>
      <c r="L21" s="84">
        <f>IF(J21&gt;1,AVERAGE(K21:K23),"")</f>
        <v>6.7779388774878164</v>
      </c>
      <c r="M21" s="51">
        <f t="shared" si="0"/>
        <v>5.5059836563928102E-4</v>
      </c>
      <c r="N21" s="137">
        <f>IF(COUNT(M21:M23)&gt;0,COUNT(M21:M23)-1,"")</f>
        <v>2</v>
      </c>
    </row>
    <row r="22" spans="1:14" x14ac:dyDescent="0.2">
      <c r="A22" s="87"/>
      <c r="B22" s="49"/>
      <c r="C22" s="64"/>
      <c r="D22" s="64"/>
      <c r="E22" s="64"/>
      <c r="F22" s="64"/>
      <c r="G22" s="64"/>
      <c r="H22" s="64"/>
      <c r="I22" s="55"/>
      <c r="J22" s="60">
        <v>6020000</v>
      </c>
      <c r="K22" s="13">
        <f t="shared" si="1"/>
        <v>6.7795964912578244</v>
      </c>
      <c r="L22" s="84">
        <f>IF(J22&gt;1,AVERAGE(K21:K23),"")</f>
        <v>6.7779388774878164</v>
      </c>
      <c r="M22" s="85">
        <f t="shared" si="0"/>
        <v>2.747683410519964E-6</v>
      </c>
      <c r="N22" s="137"/>
    </row>
    <row r="23" spans="1:14" x14ac:dyDescent="0.2">
      <c r="A23" s="72"/>
      <c r="B23" s="73"/>
      <c r="C23" s="74"/>
      <c r="D23" s="74"/>
      <c r="E23" s="74"/>
      <c r="F23" s="74"/>
      <c r="G23" s="74"/>
      <c r="H23" s="74"/>
      <c r="I23" s="82"/>
      <c r="J23" s="75">
        <v>5660000</v>
      </c>
      <c r="K23" s="76">
        <f t="shared" si="1"/>
        <v>6.752816431188271</v>
      </c>
      <c r="L23" s="77">
        <f>IF(J23&gt;1,AVERAGE(K21:K23),"")</f>
        <v>6.7779388774878164</v>
      </c>
      <c r="M23" s="85">
        <f t="shared" si="0"/>
        <v>6.3113730807354284E-4</v>
      </c>
      <c r="N23" s="138"/>
    </row>
    <row r="24" spans="1:14" x14ac:dyDescent="0.2">
      <c r="A24" s="78">
        <v>8</v>
      </c>
      <c r="B24" s="16"/>
      <c r="C24" s="66"/>
      <c r="D24" s="66"/>
      <c r="E24" s="66"/>
      <c r="F24" s="66"/>
      <c r="G24" s="66"/>
      <c r="H24" s="66"/>
      <c r="I24" s="56"/>
      <c r="J24" s="62">
        <v>9850000</v>
      </c>
      <c r="K24" s="17">
        <f t="shared" si="1"/>
        <v>6.9934362304976121</v>
      </c>
      <c r="L24" s="90">
        <f>IF(J24&gt;1,AVERAGE(K24:K26),"")</f>
        <v>7.0317735725550508</v>
      </c>
      <c r="M24" s="85">
        <f t="shared" si="0"/>
        <v>1.4697517960290552E-3</v>
      </c>
      <c r="N24" s="139">
        <f>IF(COUNT(M24:M26)&gt;0,COUNT(M24:M26)-1,"")</f>
        <v>2</v>
      </c>
    </row>
    <row r="25" spans="1:14" x14ac:dyDescent="0.2">
      <c r="A25" s="87"/>
      <c r="B25" s="49"/>
      <c r="C25" s="64"/>
      <c r="D25" s="64"/>
      <c r="E25" s="64"/>
      <c r="F25" s="64"/>
      <c r="G25" s="64"/>
      <c r="H25" s="64"/>
      <c r="I25" s="55"/>
      <c r="J25" s="60">
        <v>10900000</v>
      </c>
      <c r="K25" s="13">
        <f t="shared" si="1"/>
        <v>7.0374264979406238</v>
      </c>
      <c r="L25" s="84">
        <f>IF(J25&gt;1,AVERAGE(K24:K26),"")</f>
        <v>7.0317735725550508</v>
      </c>
      <c r="M25" s="85">
        <f t="shared" si="0"/>
        <v>3.1955565414856199E-5</v>
      </c>
      <c r="N25" s="137"/>
    </row>
    <row r="26" spans="1:14" x14ac:dyDescent="0.2">
      <c r="A26" s="79"/>
      <c r="B26" s="14"/>
      <c r="C26" s="65"/>
      <c r="D26" s="65"/>
      <c r="E26" s="65"/>
      <c r="F26" s="65"/>
      <c r="G26" s="65"/>
      <c r="H26" s="65"/>
      <c r="I26" s="57"/>
      <c r="J26" s="61">
        <v>11600000</v>
      </c>
      <c r="K26" s="15">
        <f t="shared" si="1"/>
        <v>7.0644579892269181</v>
      </c>
      <c r="L26" s="52">
        <f>IF(J26&gt;1,AVERAGE(K24:K26),"")</f>
        <v>7.0317735725550508</v>
      </c>
      <c r="M26" s="83">
        <f t="shared" si="0"/>
        <v>1.068271093180243E-3</v>
      </c>
      <c r="N26" s="140"/>
    </row>
    <row r="27" spans="1:14" x14ac:dyDescent="0.2">
      <c r="A27" s="48">
        <v>10</v>
      </c>
      <c r="B27" s="12"/>
      <c r="C27" s="63"/>
      <c r="D27" s="63"/>
      <c r="E27" s="63"/>
      <c r="F27" s="63"/>
      <c r="G27" s="63"/>
      <c r="H27" s="63"/>
      <c r="I27" s="54"/>
      <c r="J27" s="59">
        <v>4810000</v>
      </c>
      <c r="K27" s="13">
        <f t="shared" si="1"/>
        <v>6.6821450763738319</v>
      </c>
      <c r="L27" s="84">
        <f>IF(J27&gt;1,AVERAGE(K27:K29),"")</f>
        <v>6.6312398132855606</v>
      </c>
      <c r="M27" s="51">
        <f t="shared" si="0"/>
        <v>2.5913458100861233E-3</v>
      </c>
      <c r="N27" s="137">
        <f>IF(COUNT(M27:M29)&gt;0,COUNT(M27:M29)-1,"")</f>
        <v>2</v>
      </c>
    </row>
    <row r="28" spans="1:14" x14ac:dyDescent="0.2">
      <c r="A28" s="87"/>
      <c r="B28" s="49"/>
      <c r="C28" s="64"/>
      <c r="D28" s="64"/>
      <c r="E28" s="64"/>
      <c r="F28" s="64"/>
      <c r="G28" s="64"/>
      <c r="H28" s="64"/>
      <c r="I28" s="55"/>
      <c r="J28" s="60">
        <v>3970000</v>
      </c>
      <c r="K28" s="13">
        <f t="shared" si="1"/>
        <v>6.5987905067631152</v>
      </c>
      <c r="L28" s="84">
        <f>IF(J28&gt;1,AVERAGE(K27:K29),"")</f>
        <v>6.6312398132855606</v>
      </c>
      <c r="M28" s="85">
        <f t="shared" si="0"/>
        <v>1.052957493787616E-3</v>
      </c>
      <c r="N28" s="137"/>
    </row>
    <row r="29" spans="1:14" x14ac:dyDescent="0.2">
      <c r="A29" s="72"/>
      <c r="B29" s="73"/>
      <c r="C29" s="74"/>
      <c r="D29" s="74"/>
      <c r="E29" s="74"/>
      <c r="F29" s="74"/>
      <c r="G29" s="74"/>
      <c r="H29" s="74"/>
      <c r="I29" s="82"/>
      <c r="J29" s="75">
        <v>4099999.9999999995</v>
      </c>
      <c r="K29" s="76">
        <f t="shared" si="1"/>
        <v>6.6127838567197355</v>
      </c>
      <c r="L29" s="77">
        <f>IF(J29&gt;1,AVERAGE(K27:K29),"")</f>
        <v>6.6312398132855606</v>
      </c>
      <c r="M29" s="85">
        <f t="shared" si="0"/>
        <v>3.4062233275962281E-4</v>
      </c>
      <c r="N29" s="138"/>
    </row>
    <row r="30" spans="1:14" x14ac:dyDescent="0.2">
      <c r="A30" s="78">
        <v>11</v>
      </c>
      <c r="B30" s="16"/>
      <c r="C30" s="66"/>
      <c r="D30" s="66"/>
      <c r="E30" s="66"/>
      <c r="F30" s="66"/>
      <c r="G30" s="66"/>
      <c r="H30" s="66"/>
      <c r="I30" s="56"/>
      <c r="J30" s="62">
        <v>7650000</v>
      </c>
      <c r="K30" s="17">
        <f t="shared" si="1"/>
        <v>6.8836614351536172</v>
      </c>
      <c r="L30" s="90">
        <f>IF(J30&gt;1,AVERAGE(K30:K32),"")</f>
        <v>6.8884890186158891</v>
      </c>
      <c r="M30" s="85">
        <f t="shared" si="0"/>
        <v>2.3305562085201793E-5</v>
      </c>
      <c r="N30" s="139">
        <f>IF(COUNT(M30:M32)&gt;0,COUNT(M30:M32)-1,"")</f>
        <v>2</v>
      </c>
    </row>
    <row r="31" spans="1:14" x14ac:dyDescent="0.2">
      <c r="A31" s="87"/>
      <c r="B31" s="49"/>
      <c r="C31" s="64"/>
      <c r="D31" s="64"/>
      <c r="E31" s="64"/>
      <c r="F31" s="64"/>
      <c r="G31" s="64"/>
      <c r="H31" s="64"/>
      <c r="I31" s="55"/>
      <c r="J31" s="60">
        <v>8300000.0000000009</v>
      </c>
      <c r="K31" s="13">
        <f t="shared" si="1"/>
        <v>6.9190780923760737</v>
      </c>
      <c r="L31" s="84">
        <f>IF(J31&gt;1,AVERAGE(K30:K32),"")</f>
        <v>6.8884890186158891</v>
      </c>
      <c r="M31" s="85">
        <f t="shared" si="0"/>
        <v>9.3569143350601429E-4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>
        <v>7290000</v>
      </c>
      <c r="K32" s="15">
        <f t="shared" si="1"/>
        <v>6.8627275283179747</v>
      </c>
      <c r="L32" s="52">
        <f>IF(J32&gt;1,AVERAGE(K30:K32),"")</f>
        <v>6.8884890186158891</v>
      </c>
      <c r="M32" s="83">
        <f t="shared" si="0"/>
        <v>6.6365438236953844E-4</v>
      </c>
      <c r="N32" s="140"/>
    </row>
    <row r="33" spans="1:14" x14ac:dyDescent="0.2">
      <c r="A33" s="48">
        <v>13</v>
      </c>
      <c r="B33" s="12"/>
      <c r="C33" s="63"/>
      <c r="D33" s="63"/>
      <c r="E33" s="63"/>
      <c r="F33" s="63"/>
      <c r="G33" s="63"/>
      <c r="H33" s="63"/>
      <c r="I33" s="54"/>
      <c r="J33" s="59">
        <v>7790000</v>
      </c>
      <c r="K33" s="13">
        <f t="shared" si="1"/>
        <v>6.8915374576725643</v>
      </c>
      <c r="L33" s="84">
        <f>IF(J33&gt;1,AVERAGE(K33:K35),"")</f>
        <v>6.8848991013153826</v>
      </c>
      <c r="M33" s="51">
        <f t="shared" si="0"/>
        <v>4.406777512493449E-5</v>
      </c>
      <c r="N33" s="137">
        <f>IF(COUNT(M33:M35)&gt;0,COUNT(M33:M35)-1,"")</f>
        <v>2</v>
      </c>
    </row>
    <row r="34" spans="1:14" x14ac:dyDescent="0.2">
      <c r="A34" s="87"/>
      <c r="B34" s="49"/>
      <c r="C34" s="64"/>
      <c r="D34" s="64"/>
      <c r="E34" s="64"/>
      <c r="F34" s="64"/>
      <c r="G34" s="64"/>
      <c r="H34" s="64"/>
      <c r="I34" s="55"/>
      <c r="J34" s="60">
        <v>7460000</v>
      </c>
      <c r="K34" s="13">
        <f t="shared" si="1"/>
        <v>6.8727388274726691</v>
      </c>
      <c r="L34" s="84">
        <f>IF(J34&gt;1,AVERAGE(K33:K35),"")</f>
        <v>6.8848991013153826</v>
      </c>
      <c r="M34" s="85">
        <f t="shared" si="0"/>
        <v>1.4787225992978373E-4</v>
      </c>
      <c r="N34" s="137"/>
    </row>
    <row r="35" spans="1:14" x14ac:dyDescent="0.2">
      <c r="A35" s="72"/>
      <c r="B35" s="73"/>
      <c r="C35" s="74"/>
      <c r="D35" s="74"/>
      <c r="E35" s="74"/>
      <c r="F35" s="74"/>
      <c r="G35" s="74"/>
      <c r="H35" s="74"/>
      <c r="I35" s="82"/>
      <c r="J35" s="75">
        <v>7770000</v>
      </c>
      <c r="K35" s="76">
        <f t="shared" si="1"/>
        <v>6.8904210188009145</v>
      </c>
      <c r="L35" s="77">
        <f>IF(J35&gt;1,AVERAGE(K33:K35),"")</f>
        <v>6.8848991013153826</v>
      </c>
      <c r="M35" s="85">
        <f t="shared" si="0"/>
        <v>3.0491572717022719E-5</v>
      </c>
      <c r="N35" s="138"/>
    </row>
    <row r="36" spans="1:14" x14ac:dyDescent="0.2">
      <c r="A36" s="78">
        <v>14</v>
      </c>
      <c r="B36" s="16"/>
      <c r="C36" s="66"/>
      <c r="D36" s="66"/>
      <c r="E36" s="66"/>
      <c r="F36" s="66"/>
      <c r="G36" s="66"/>
      <c r="H36" s="66"/>
      <c r="I36" s="56"/>
      <c r="J36" s="62">
        <v>6470000</v>
      </c>
      <c r="K36" s="17">
        <f t="shared" si="1"/>
        <v>6.8109042806687006</v>
      </c>
      <c r="L36" s="90">
        <f>IF(J36&gt;1,AVERAGE(K36:K38),"")</f>
        <v>6.8248771944100612</v>
      </c>
      <c r="M36" s="85">
        <f t="shared" si="0"/>
        <v>1.9524231842350586E-4</v>
      </c>
      <c r="N36" s="139">
        <f>IF(COUNT(M36:M38)&gt;0,COUNT(M36:M38)-1,"")</f>
        <v>2</v>
      </c>
    </row>
    <row r="37" spans="1:14" x14ac:dyDescent="0.2">
      <c r="A37" s="50"/>
      <c r="B37" s="49"/>
      <c r="C37" s="64"/>
      <c r="D37" s="64"/>
      <c r="E37" s="64"/>
      <c r="F37" s="64"/>
      <c r="G37" s="64"/>
      <c r="H37" s="64"/>
      <c r="I37" s="55"/>
      <c r="J37" s="62">
        <v>7460000</v>
      </c>
      <c r="K37" s="13">
        <f t="shared" si="1"/>
        <v>6.8727388274726691</v>
      </c>
      <c r="L37" s="84">
        <f>IF(J37&gt;1,AVERAGE(K36:K38),"")</f>
        <v>6.8248771944100612</v>
      </c>
      <c r="M37" s="85">
        <f t="shared" si="0"/>
        <v>2.2907359194197143E-3</v>
      </c>
      <c r="N37" s="137"/>
    </row>
    <row r="38" spans="1:14" x14ac:dyDescent="0.2">
      <c r="A38" s="79"/>
      <c r="B38" s="14"/>
      <c r="C38" s="65"/>
      <c r="D38" s="65"/>
      <c r="E38" s="65"/>
      <c r="F38" s="65"/>
      <c r="G38" s="65"/>
      <c r="H38" s="65"/>
      <c r="I38" s="57"/>
      <c r="J38" s="62">
        <v>6180000</v>
      </c>
      <c r="K38" s="15">
        <f t="shared" si="1"/>
        <v>6.7909884750888159</v>
      </c>
      <c r="L38" s="52">
        <f>IF(J38&gt;1,AVERAGE(K36:K38),"")</f>
        <v>6.8248771944100612</v>
      </c>
      <c r="M38" s="83">
        <f t="shared" si="0"/>
        <v>1.1484452972341495E-3</v>
      </c>
      <c r="N38" s="140"/>
    </row>
    <row r="39" spans="1:14" x14ac:dyDescent="0.2">
      <c r="A39" s="48">
        <v>15</v>
      </c>
      <c r="B39" s="12"/>
      <c r="C39" s="63"/>
      <c r="D39" s="63"/>
      <c r="E39" s="63"/>
      <c r="F39" s="63"/>
      <c r="G39" s="63"/>
      <c r="H39" s="63"/>
      <c r="I39" s="54"/>
      <c r="J39" s="59">
        <v>8800000</v>
      </c>
      <c r="K39" s="13">
        <f t="shared" si="1"/>
        <v>6.9444826721501682</v>
      </c>
      <c r="L39" s="84">
        <f>IF(J39&gt;1,AVERAGE(K39:K41),"")</f>
        <v>6.9379771616177921</v>
      </c>
      <c r="M39" s="51">
        <f t="shared" si="0"/>
        <v>4.232166728685683E-5</v>
      </c>
      <c r="N39" s="137">
        <f>IF(COUNT(M39:M41)&gt;0,COUNT(M39:M41)-1,"")</f>
        <v>2</v>
      </c>
    </row>
    <row r="40" spans="1:14" x14ac:dyDescent="0.2">
      <c r="A40" s="50"/>
      <c r="B40" s="49"/>
      <c r="C40" s="64"/>
      <c r="D40" s="64"/>
      <c r="E40" s="64"/>
      <c r="F40" s="64"/>
      <c r="G40" s="64"/>
      <c r="H40" s="64"/>
      <c r="I40" s="55"/>
      <c r="J40" s="60">
        <v>8510000</v>
      </c>
      <c r="K40" s="13">
        <f t="shared" si="1"/>
        <v>6.929929560084588</v>
      </c>
      <c r="L40" s="84">
        <f>IF(J40&gt;1,AVERAGE(K39:K41),"")</f>
        <v>6.9379771616177921</v>
      </c>
      <c r="M40" s="85">
        <f t="shared" si="0"/>
        <v>6.47638904372282E-5</v>
      </c>
      <c r="N40" s="137"/>
    </row>
    <row r="41" spans="1:14" x14ac:dyDescent="0.2">
      <c r="A41" s="72"/>
      <c r="B41" s="73"/>
      <c r="C41" s="74"/>
      <c r="D41" s="74"/>
      <c r="E41" s="74"/>
      <c r="F41" s="74"/>
      <c r="G41" s="74"/>
      <c r="H41" s="74"/>
      <c r="I41" s="82"/>
      <c r="J41" s="75">
        <v>8700000</v>
      </c>
      <c r="K41" s="76">
        <f t="shared" si="1"/>
        <v>6.9395192526186182</v>
      </c>
      <c r="L41" s="77">
        <f>IF(J41&gt;1,AVERAGE(K39:K41),"")</f>
        <v>6.9379771616177921</v>
      </c>
      <c r="M41" s="85">
        <f t="shared" si="0"/>
        <v>2.3780446548289665E-6</v>
      </c>
      <c r="N41" s="138"/>
    </row>
    <row r="42" spans="1:14" x14ac:dyDescent="0.2">
      <c r="A42" s="78">
        <v>16</v>
      </c>
      <c r="B42" s="16"/>
      <c r="C42" s="66"/>
      <c r="D42" s="66"/>
      <c r="E42" s="66"/>
      <c r="F42" s="66"/>
      <c r="G42" s="66"/>
      <c r="H42" s="66"/>
      <c r="I42" s="56"/>
      <c r="J42" s="62"/>
      <c r="K42" s="17" t="str">
        <f t="shared" si="1"/>
        <v/>
      </c>
      <c r="L42" s="90" t="str">
        <f>IF(J42&gt;1,AVERAGE(K42:K44),"")</f>
        <v/>
      </c>
      <c r="M42" s="85" t="str">
        <f t="shared" si="0"/>
        <v/>
      </c>
      <c r="N42" s="139" t="str">
        <f>IF(COUNT(M42:M44)&gt;0,COUNT(M42:M44)-1,"")</f>
        <v/>
      </c>
    </row>
    <row r="43" spans="1:14" x14ac:dyDescent="0.2">
      <c r="A43" s="50"/>
      <c r="B43" s="49"/>
      <c r="C43" s="64"/>
      <c r="D43" s="64"/>
      <c r="E43" s="64"/>
      <c r="F43" s="64"/>
      <c r="G43" s="64"/>
      <c r="H43" s="64"/>
      <c r="I43" s="55"/>
      <c r="J43" s="60"/>
      <c r="K43" s="13" t="str">
        <f t="shared" si="1"/>
        <v/>
      </c>
      <c r="L43" s="84" t="str">
        <f>IF(J43&gt;1,AVERAGE(K42:K44),"")</f>
        <v/>
      </c>
      <c r="M43" s="85" t="str">
        <f t="shared" si="0"/>
        <v/>
      </c>
      <c r="N43" s="137"/>
    </row>
    <row r="44" spans="1:14" x14ac:dyDescent="0.2">
      <c r="A44" s="79"/>
      <c r="B44" s="14"/>
      <c r="C44" s="65"/>
      <c r="D44" s="65"/>
      <c r="E44" s="65"/>
      <c r="F44" s="65"/>
      <c r="G44" s="65"/>
      <c r="H44" s="65"/>
      <c r="I44" s="57"/>
      <c r="J44" s="61"/>
      <c r="K44" s="15" t="str">
        <f t="shared" si="1"/>
        <v/>
      </c>
      <c r="L44" s="52" t="str">
        <f>IF(J44&gt;1,AVERAGE(K42:K44),"")</f>
        <v/>
      </c>
      <c r="M44" s="83" t="str">
        <f t="shared" si="0"/>
        <v/>
      </c>
      <c r="N44" s="140"/>
    </row>
    <row r="45" spans="1:14" x14ac:dyDescent="0.2">
      <c r="A45" s="48"/>
      <c r="B45" s="12"/>
      <c r="C45" s="63"/>
      <c r="D45" s="63"/>
      <c r="E45" s="63"/>
      <c r="F45" s="63"/>
      <c r="G45" s="63"/>
      <c r="H45" s="63"/>
      <c r="I45" s="54"/>
      <c r="J45" s="59"/>
      <c r="K45" s="13" t="str">
        <f t="shared" si="1"/>
        <v/>
      </c>
      <c r="L45" s="84" t="str">
        <f>IF(J45&gt;1,AVERAGE(K45:K47),"")</f>
        <v/>
      </c>
      <c r="M45" s="51" t="str">
        <f t="shared" si="0"/>
        <v/>
      </c>
      <c r="N45" s="137" t="str">
        <f>IF(COUNT(M45:M47)&gt;0,COUNT(M45:M47)-1,"")</f>
        <v/>
      </c>
    </row>
    <row r="46" spans="1:14" x14ac:dyDescent="0.2">
      <c r="A46" s="50"/>
      <c r="B46" s="49"/>
      <c r="C46" s="64"/>
      <c r="D46" s="64"/>
      <c r="E46" s="64"/>
      <c r="F46" s="64"/>
      <c r="G46" s="64"/>
      <c r="H46" s="64"/>
      <c r="I46" s="55"/>
      <c r="J46" s="60"/>
      <c r="K46" s="13" t="str">
        <f t="shared" si="1"/>
        <v/>
      </c>
      <c r="L46" s="84" t="str">
        <f>IF(J46&gt;1,AVERAGE(K45:K47),"")</f>
        <v/>
      </c>
      <c r="M46" s="85" t="str">
        <f t="shared" si="0"/>
        <v/>
      </c>
      <c r="N46" s="137"/>
    </row>
    <row r="47" spans="1:14" ht="13.5" thickBot="1" x14ac:dyDescent="0.25">
      <c r="A47" s="89"/>
      <c r="B47" s="18"/>
      <c r="C47" s="67"/>
      <c r="D47" s="67"/>
      <c r="E47" s="67"/>
      <c r="F47" s="67"/>
      <c r="G47" s="67"/>
      <c r="H47" s="67"/>
      <c r="I47" s="58"/>
      <c r="J47" s="61"/>
      <c r="K47" s="13" t="str">
        <f t="shared" si="1"/>
        <v/>
      </c>
      <c r="L47" s="52" t="str">
        <f>IF(J47&gt;1,AVERAGE(K45:K47),"")</f>
        <v/>
      </c>
      <c r="M47" s="85" t="str">
        <f t="shared" si="0"/>
        <v/>
      </c>
      <c r="N47" s="140"/>
    </row>
    <row r="48" spans="1:14" ht="13.5" thickBot="1" x14ac:dyDescent="0.25">
      <c r="L48" s="4" t="s">
        <v>94</v>
      </c>
      <c r="M48" s="19">
        <f>SUM(M9:M47)</f>
        <v>1.5377830672676937E-2</v>
      </c>
      <c r="N48" s="53">
        <f>SUM(N9:N47)</f>
        <v>21</v>
      </c>
    </row>
    <row r="49" spans="1:13" ht="13.5" thickBot="1" x14ac:dyDescent="0.25">
      <c r="A49" s="20" t="s">
        <v>88</v>
      </c>
      <c r="I49" s="21"/>
      <c r="J49" s="22"/>
      <c r="K49" s="23"/>
      <c r="L49" s="4" t="s">
        <v>95</v>
      </c>
      <c r="M49" s="24">
        <f>2*M48</f>
        <v>3.0755661345353874E-2</v>
      </c>
    </row>
    <row r="50" spans="1:13" ht="13.5" thickBot="1" x14ac:dyDescent="0.25">
      <c r="A50" s="148" t="s">
        <v>85</v>
      </c>
      <c r="B50" s="148"/>
      <c r="C50" s="148"/>
      <c r="D50" s="148"/>
      <c r="E50" s="148"/>
      <c r="F50" s="148"/>
      <c r="G50" s="148"/>
      <c r="H50" s="148"/>
      <c r="I50" s="25"/>
      <c r="J50" s="22"/>
      <c r="K50" s="26"/>
    </row>
    <row r="51" spans="1:13" ht="14.25" x14ac:dyDescent="0.25">
      <c r="A51" s="148"/>
      <c r="B51" s="148"/>
      <c r="C51" s="148"/>
      <c r="D51" s="148"/>
      <c r="E51" s="148"/>
      <c r="F51" s="148"/>
      <c r="G51" s="148"/>
      <c r="H51" s="148"/>
      <c r="I51" s="25"/>
      <c r="J51" s="27"/>
      <c r="K51" s="27"/>
      <c r="M51" s="28" t="s">
        <v>109</v>
      </c>
    </row>
    <row r="52" spans="1:13" ht="13.5" thickBot="1" x14ac:dyDescent="0.25">
      <c r="A52" s="148"/>
      <c r="B52" s="148"/>
      <c r="C52" s="148"/>
      <c r="D52" s="148"/>
      <c r="E52" s="148"/>
      <c r="F52" s="148"/>
      <c r="G52" s="148"/>
      <c r="H52" s="148"/>
      <c r="M52" s="29">
        <f>(M49/N48)^0.5</f>
        <v>3.8269508778657042E-2</v>
      </c>
    </row>
    <row r="53" spans="1:13" x14ac:dyDescent="0.2">
      <c r="A53" s="148"/>
      <c r="B53" s="148"/>
      <c r="C53" s="148"/>
      <c r="D53" s="148"/>
      <c r="E53" s="148"/>
      <c r="F53" s="148"/>
      <c r="G53" s="148"/>
      <c r="H53" s="148"/>
      <c r="J53" s="3"/>
      <c r="K53" s="30"/>
    </row>
    <row r="54" spans="1:13" x14ac:dyDescent="0.2">
      <c r="A54" s="148"/>
      <c r="B54" s="148"/>
      <c r="C54" s="148"/>
      <c r="D54" s="148"/>
      <c r="E54" s="148"/>
      <c r="F54" s="148"/>
      <c r="G54" s="148"/>
      <c r="H54" s="148"/>
      <c r="J54" s="31"/>
      <c r="K54" s="68" t="s">
        <v>25</v>
      </c>
      <c r="L54" s="69">
        <f>MIN(L9:L47)</f>
        <v>6.6312398132855606</v>
      </c>
    </row>
    <row r="55" spans="1:13" x14ac:dyDescent="0.2">
      <c r="A55" s="148"/>
      <c r="B55" s="148"/>
      <c r="C55" s="148"/>
      <c r="D55" s="148"/>
      <c r="E55" s="148"/>
      <c r="F55" s="148"/>
      <c r="G55" s="148"/>
      <c r="H55" s="148"/>
      <c r="K55" s="70" t="s">
        <v>26</v>
      </c>
      <c r="L55" s="71">
        <f>MAX(L9:L47)</f>
        <v>7.0317735725550508</v>
      </c>
    </row>
    <row r="56" spans="1:13" x14ac:dyDescent="0.2">
      <c r="A56" s="148"/>
      <c r="B56" s="148"/>
      <c r="C56" s="148"/>
      <c r="D56" s="148"/>
      <c r="E56" s="148"/>
      <c r="F56" s="148"/>
      <c r="G56" s="148"/>
      <c r="H56" s="148"/>
    </row>
    <row r="60" spans="1:13" x14ac:dyDescent="0.2">
      <c r="A60" s="4"/>
    </row>
    <row r="61" spans="1:13" x14ac:dyDescent="0.2">
      <c r="A61" s="32"/>
      <c r="B61" s="32"/>
    </row>
    <row r="62" spans="1:13" x14ac:dyDescent="0.2">
      <c r="B62" s="4"/>
    </row>
    <row r="63" spans="1:13" x14ac:dyDescent="0.2">
      <c r="B63" s="4"/>
    </row>
  </sheetData>
  <sheetProtection selectLockedCells="1"/>
  <mergeCells count="19">
    <mergeCell ref="A50:H56"/>
    <mergeCell ref="N30:N32"/>
    <mergeCell ref="N33:N35"/>
    <mergeCell ref="N36:N38"/>
    <mergeCell ref="N39:N41"/>
    <mergeCell ref="N42:N44"/>
    <mergeCell ref="N45:N47"/>
    <mergeCell ref="N27:N29"/>
    <mergeCell ref="B3:D3"/>
    <mergeCell ref="B4:D4"/>
    <mergeCell ref="F4:I4"/>
    <mergeCell ref="B5:D5"/>
    <mergeCell ref="B6:D6"/>
    <mergeCell ref="N9:N11"/>
    <mergeCell ref="N12:N14"/>
    <mergeCell ref="N15:N17"/>
    <mergeCell ref="N18:N20"/>
    <mergeCell ref="N21:N23"/>
    <mergeCell ref="N24:N26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63"/>
  <sheetViews>
    <sheetView zoomScale="70" zoomScaleNormal="70" workbookViewId="0">
      <selection activeCell="N1" sqref="N1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5.140625" style="2" customWidth="1"/>
    <col min="13" max="13" width="26.7109375" style="2" customWidth="1"/>
    <col min="14" max="14" width="22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112</v>
      </c>
      <c r="C3" s="142"/>
      <c r="D3" s="143"/>
      <c r="F3" s="4"/>
    </row>
    <row r="4" spans="1:14" x14ac:dyDescent="0.2">
      <c r="A4" s="3" t="s">
        <v>98</v>
      </c>
      <c r="B4" s="141" t="s">
        <v>50</v>
      </c>
      <c r="C4" s="142"/>
      <c r="D4" s="143"/>
      <c r="F4" s="144" t="s">
        <v>61</v>
      </c>
      <c r="G4" s="145"/>
      <c r="H4" s="145"/>
      <c r="I4" s="146"/>
    </row>
    <row r="5" spans="1:14" x14ac:dyDescent="0.2">
      <c r="A5" s="5"/>
      <c r="B5" s="141" t="s">
        <v>67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88">
        <v>2</v>
      </c>
      <c r="B9" s="12"/>
      <c r="C9" s="63"/>
      <c r="D9" s="63"/>
      <c r="E9" s="63"/>
      <c r="F9" s="63"/>
      <c r="G9" s="63"/>
      <c r="H9" s="63"/>
      <c r="I9" s="54"/>
      <c r="J9" s="59">
        <v>1600000</v>
      </c>
      <c r="K9" s="13">
        <f>IF(J9&gt;1,LOG10(J9),"")</f>
        <v>6.204119982655925</v>
      </c>
      <c r="L9" s="84">
        <f>IF(J9&gt;1,AVERAGE(K9:K11),"")</f>
        <v>6.1540927253322399</v>
      </c>
      <c r="M9" s="85">
        <f t="shared" ref="M9:M47" si="0">IF(J9&gt;1,(K9-L9)^2,"")</f>
        <v>2.5027264753302017E-3</v>
      </c>
      <c r="N9" s="137">
        <f>IF(COUNT(M9:M11)&gt;0,COUNT(M9:M11)-1,"")</f>
        <v>2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1510000</v>
      </c>
      <c r="K10" s="13">
        <f t="shared" ref="K10:K47" si="1">IF(J10&gt;1,LOG10(J10),"")</f>
        <v>6.1789769472931697</v>
      </c>
      <c r="L10" s="84">
        <f>IF(J10&gt;1,AVERAGE(K9:K11),"")</f>
        <v>6.1540927253322399</v>
      </c>
      <c r="M10" s="85">
        <f t="shared" si="0"/>
        <v>6.1922450260081918E-4</v>
      </c>
      <c r="N10" s="137"/>
    </row>
    <row r="11" spans="1:14" x14ac:dyDescent="0.2">
      <c r="A11" s="72"/>
      <c r="B11" s="73"/>
      <c r="C11" s="74"/>
      <c r="D11" s="74"/>
      <c r="E11" s="74"/>
      <c r="F11" s="74"/>
      <c r="G11" s="74"/>
      <c r="H11" s="74"/>
      <c r="I11" s="55"/>
      <c r="J11" s="75">
        <v>1200000</v>
      </c>
      <c r="K11" s="76">
        <f t="shared" si="1"/>
        <v>6.0791812460476251</v>
      </c>
      <c r="L11" s="77">
        <f>IF(J11&gt;1,AVERAGE(K9:K11),"")</f>
        <v>6.1540927253322399</v>
      </c>
      <c r="M11" s="85">
        <f t="shared" si="0"/>
        <v>5.6117297286092773E-3</v>
      </c>
      <c r="N11" s="138"/>
    </row>
    <row r="12" spans="1:14" x14ac:dyDescent="0.2">
      <c r="A12" s="78">
        <v>3</v>
      </c>
      <c r="B12" s="16"/>
      <c r="C12" s="66"/>
      <c r="D12" s="66"/>
      <c r="E12" s="66"/>
      <c r="F12" s="66"/>
      <c r="G12" s="66"/>
      <c r="H12" s="66"/>
      <c r="I12" s="56"/>
      <c r="J12" s="62">
        <v>950000</v>
      </c>
      <c r="K12" s="17">
        <f t="shared" si="1"/>
        <v>5.9777236052888476</v>
      </c>
      <c r="L12" s="90">
        <f>IF(J12&gt;1,AVERAGE(K12:K14),"")</f>
        <v>5.9458607085899473</v>
      </c>
      <c r="M12" s="85">
        <f t="shared" si="0"/>
        <v>1.0152441860447918E-3</v>
      </c>
      <c r="N12" s="139">
        <f>IF(COUNT(M12:M14)&gt;0,COUNT(M12:M14)-1,"")</f>
        <v>2</v>
      </c>
    </row>
    <row r="13" spans="1:14" x14ac:dyDescent="0.2">
      <c r="A13" s="87"/>
      <c r="B13" s="49"/>
      <c r="C13" s="63"/>
      <c r="D13" s="63"/>
      <c r="E13" s="63"/>
      <c r="F13" s="63"/>
      <c r="G13" s="63"/>
      <c r="H13" s="63"/>
      <c r="I13" s="55"/>
      <c r="J13" s="60">
        <v>1020000</v>
      </c>
      <c r="K13" s="13">
        <f t="shared" si="1"/>
        <v>6.008600171761918</v>
      </c>
      <c r="L13" s="84">
        <f>IF(J13&gt;1,AVERAGE(K12:K14),"")</f>
        <v>5.9458607085899473</v>
      </c>
      <c r="M13" s="51">
        <f t="shared" si="0"/>
        <v>3.936240239107062E-3</v>
      </c>
      <c r="N13" s="137"/>
    </row>
    <row r="14" spans="1:14" x14ac:dyDescent="0.2">
      <c r="A14" s="79"/>
      <c r="B14" s="14"/>
      <c r="C14" s="80"/>
      <c r="D14" s="80"/>
      <c r="E14" s="80"/>
      <c r="F14" s="80"/>
      <c r="G14" s="80"/>
      <c r="H14" s="80"/>
      <c r="I14" s="57"/>
      <c r="J14" s="61">
        <v>710000</v>
      </c>
      <c r="K14" s="15">
        <f t="shared" si="1"/>
        <v>5.8512583487190755</v>
      </c>
      <c r="L14" s="81">
        <f>IF(J14&gt;1,AVERAGE(K12:K14),"")</f>
        <v>5.9458607085899473</v>
      </c>
      <c r="M14" s="86">
        <f t="shared" si="0"/>
        <v>8.9496064931379442E-3</v>
      </c>
      <c r="N14" s="140"/>
    </row>
    <row r="15" spans="1:14" x14ac:dyDescent="0.2">
      <c r="A15" s="48">
        <v>4</v>
      </c>
      <c r="B15" s="12"/>
      <c r="C15" s="63"/>
      <c r="D15" s="63"/>
      <c r="E15" s="63"/>
      <c r="F15" s="63"/>
      <c r="G15" s="63"/>
      <c r="H15" s="63"/>
      <c r="I15" s="54"/>
      <c r="J15" s="59">
        <v>1480000</v>
      </c>
      <c r="K15" s="13">
        <f t="shared" si="1"/>
        <v>6.1702617153949575</v>
      </c>
      <c r="L15" s="84">
        <f>IF(J15&gt;1,AVERAGE(K15:K17),"")</f>
        <v>6.1489078398560677</v>
      </c>
      <c r="M15" s="51">
        <f t="shared" si="0"/>
        <v>4.5598800053039566E-4</v>
      </c>
      <c r="N15" s="137">
        <f>IF(COUNT(M15:M17)&gt;0,COUNT(M15:M17)-1,"")</f>
        <v>2</v>
      </c>
    </row>
    <row r="16" spans="1:14" x14ac:dyDescent="0.2">
      <c r="A16" s="87"/>
      <c r="B16" s="49"/>
      <c r="C16" s="64"/>
      <c r="D16" s="64"/>
      <c r="E16" s="64"/>
      <c r="F16" s="64"/>
      <c r="G16" s="64"/>
      <c r="H16" s="64"/>
      <c r="I16" s="55"/>
      <c r="J16" s="60">
        <v>1350000</v>
      </c>
      <c r="K16" s="13">
        <f t="shared" si="1"/>
        <v>6.1303337684950066</v>
      </c>
      <c r="L16" s="84">
        <f>IF(J16&gt;1,AVERAGE(K15:K17),"")</f>
        <v>6.1489078398560677</v>
      </c>
      <c r="M16" s="85">
        <f t="shared" si="0"/>
        <v>3.4499612692579201E-4</v>
      </c>
      <c r="N16" s="137"/>
    </row>
    <row r="17" spans="1:14" x14ac:dyDescent="0.2">
      <c r="A17" s="72"/>
      <c r="B17" s="73"/>
      <c r="C17" s="74"/>
      <c r="D17" s="74"/>
      <c r="E17" s="74"/>
      <c r="F17" s="74"/>
      <c r="G17" s="74"/>
      <c r="H17" s="74"/>
      <c r="I17" s="82"/>
      <c r="J17" s="75">
        <v>1400000</v>
      </c>
      <c r="K17" s="76">
        <f t="shared" si="1"/>
        <v>6.1461280356782382</v>
      </c>
      <c r="L17" s="77">
        <f>IF(J17&gt;1,AVERAGE(K15:K17),"")</f>
        <v>6.1489078398560677</v>
      </c>
      <c r="M17" s="85">
        <f t="shared" si="0"/>
        <v>7.7273112670784852E-6</v>
      </c>
      <c r="N17" s="138"/>
    </row>
    <row r="18" spans="1:14" x14ac:dyDescent="0.2">
      <c r="A18" s="78">
        <v>5</v>
      </c>
      <c r="B18" s="16"/>
      <c r="C18" s="66"/>
      <c r="D18" s="66"/>
      <c r="E18" s="66"/>
      <c r="F18" s="66"/>
      <c r="G18" s="66"/>
      <c r="H18" s="66"/>
      <c r="I18" s="56"/>
      <c r="J18" s="62"/>
      <c r="K18" s="17" t="str">
        <f t="shared" si="1"/>
        <v/>
      </c>
      <c r="L18" s="90" t="str">
        <f>IF(J18&gt;1,AVERAGE(K18:K20),"")</f>
        <v/>
      </c>
      <c r="M18" s="85" t="str">
        <f t="shared" si="0"/>
        <v/>
      </c>
      <c r="N18" s="139" t="str">
        <f>IF(COUNT(M18:M20)&gt;0,COUNT(M18:M20)-1,"")</f>
        <v/>
      </c>
    </row>
    <row r="19" spans="1:14" x14ac:dyDescent="0.2">
      <c r="A19" s="87"/>
      <c r="B19" s="49"/>
      <c r="C19" s="64"/>
      <c r="D19" s="64"/>
      <c r="E19" s="64"/>
      <c r="F19" s="64"/>
      <c r="G19" s="64"/>
      <c r="H19" s="64"/>
      <c r="I19" s="55"/>
      <c r="J19" s="60"/>
      <c r="K19" s="13" t="str">
        <f t="shared" si="1"/>
        <v/>
      </c>
      <c r="L19" s="84" t="str">
        <f>IF(J19&gt;1,AVERAGE(K18:K20),"")</f>
        <v/>
      </c>
      <c r="M19" s="85" t="str">
        <f t="shared" si="0"/>
        <v/>
      </c>
      <c r="N19" s="137"/>
    </row>
    <row r="20" spans="1:14" x14ac:dyDescent="0.2">
      <c r="A20" s="79"/>
      <c r="B20" s="14"/>
      <c r="C20" s="65"/>
      <c r="D20" s="65"/>
      <c r="E20" s="65"/>
      <c r="F20" s="65"/>
      <c r="G20" s="65"/>
      <c r="H20" s="65"/>
      <c r="I20" s="57"/>
      <c r="J20" s="61"/>
      <c r="K20" s="15" t="str">
        <f t="shared" si="1"/>
        <v/>
      </c>
      <c r="L20" s="52" t="str">
        <f>IF(J20&gt;1,AVERAGE(K18:K20),"")</f>
        <v/>
      </c>
      <c r="M20" s="83" t="str">
        <f t="shared" si="0"/>
        <v/>
      </c>
      <c r="N20" s="140"/>
    </row>
    <row r="21" spans="1:14" x14ac:dyDescent="0.2">
      <c r="A21" s="48">
        <v>6</v>
      </c>
      <c r="B21" s="12"/>
      <c r="C21" s="63"/>
      <c r="D21" s="63"/>
      <c r="E21" s="63"/>
      <c r="F21" s="63"/>
      <c r="G21" s="63"/>
      <c r="H21" s="63"/>
      <c r="I21" s="54"/>
      <c r="J21" s="59">
        <v>1310000</v>
      </c>
      <c r="K21" s="13">
        <f t="shared" si="1"/>
        <v>6.1172712956557644</v>
      </c>
      <c r="L21" s="84">
        <f>IF(J21&gt;1,AVERAGE(K21:K23),"")</f>
        <v>6.0854648099217812</v>
      </c>
      <c r="M21" s="51">
        <f t="shared" si="0"/>
        <v>1.0116525347460806E-3</v>
      </c>
      <c r="N21" s="137">
        <f>IF(COUNT(M21:M23)&gt;0,COUNT(M21:M23)-1,"")</f>
        <v>2</v>
      </c>
    </row>
    <row r="22" spans="1:14" x14ac:dyDescent="0.2">
      <c r="A22" s="87"/>
      <c r="B22" s="49"/>
      <c r="C22" s="64"/>
      <c r="D22" s="64"/>
      <c r="E22" s="64"/>
      <c r="F22" s="64"/>
      <c r="G22" s="64"/>
      <c r="H22" s="64"/>
      <c r="I22" s="55"/>
      <c r="J22" s="60">
        <v>1230000</v>
      </c>
      <c r="K22" s="13">
        <f t="shared" si="1"/>
        <v>6.0899051114393981</v>
      </c>
      <c r="L22" s="84">
        <f>IF(J22&gt;1,AVERAGE(K21:K23),"")</f>
        <v>6.0854648099217812</v>
      </c>
      <c r="M22" s="85">
        <f t="shared" si="0"/>
        <v>1.9716277567350712E-5</v>
      </c>
      <c r="N22" s="137"/>
    </row>
    <row r="23" spans="1:14" x14ac:dyDescent="0.2">
      <c r="A23" s="72"/>
      <c r="B23" s="73"/>
      <c r="C23" s="74"/>
      <c r="D23" s="74"/>
      <c r="E23" s="74"/>
      <c r="F23" s="74"/>
      <c r="G23" s="74"/>
      <c r="H23" s="74"/>
      <c r="I23" s="82"/>
      <c r="J23" s="75">
        <v>1120000</v>
      </c>
      <c r="K23" s="76">
        <f t="shared" si="1"/>
        <v>6.0492180226701819</v>
      </c>
      <c r="L23" s="77">
        <f>IF(J23&gt;1,AVERAGE(K21:K23),"")</f>
        <v>6.0854648099217812</v>
      </c>
      <c r="M23" s="85">
        <f t="shared" si="0"/>
        <v>1.3138295860626974E-3</v>
      </c>
      <c r="N23" s="138"/>
    </row>
    <row r="24" spans="1:14" x14ac:dyDescent="0.2">
      <c r="A24" s="78">
        <v>8</v>
      </c>
      <c r="B24" s="16"/>
      <c r="C24" s="66"/>
      <c r="D24" s="66"/>
      <c r="E24" s="66"/>
      <c r="F24" s="66"/>
      <c r="G24" s="66"/>
      <c r="H24" s="66"/>
      <c r="I24" s="56"/>
      <c r="J24" s="62">
        <v>5810000</v>
      </c>
      <c r="K24" s="17">
        <f t="shared" si="1"/>
        <v>6.7641761323903307</v>
      </c>
      <c r="L24" s="90">
        <f>IF(J24&gt;1,AVERAGE(K24:K26),"")</f>
        <v>6.756342476856954</v>
      </c>
      <c r="M24" s="85">
        <f t="shared" si="0"/>
        <v>6.136615901560294E-5</v>
      </c>
      <c r="N24" s="139">
        <f>IF(COUNT(M24:M26)&gt;0,COUNT(M24:M26)-1,"")</f>
        <v>2</v>
      </c>
    </row>
    <row r="25" spans="1:14" x14ac:dyDescent="0.2">
      <c r="A25" s="87"/>
      <c r="B25" s="49"/>
      <c r="C25" s="64"/>
      <c r="D25" s="64"/>
      <c r="E25" s="64"/>
      <c r="F25" s="64"/>
      <c r="G25" s="64"/>
      <c r="H25" s="64"/>
      <c r="I25" s="55"/>
      <c r="J25" s="60">
        <v>5420000</v>
      </c>
      <c r="K25" s="13">
        <f t="shared" si="1"/>
        <v>6.7339992865383866</v>
      </c>
      <c r="L25" s="84">
        <f>IF(J25&gt;1,AVERAGE(K24:K26),"")</f>
        <v>6.756342476856954</v>
      </c>
      <c r="M25" s="85">
        <f t="shared" si="0"/>
        <v>4.9921815361172182E-4</v>
      </c>
      <c r="N25" s="137"/>
    </row>
    <row r="26" spans="1:14" x14ac:dyDescent="0.2">
      <c r="A26" s="79"/>
      <c r="B26" s="14"/>
      <c r="C26" s="65"/>
      <c r="D26" s="65"/>
      <c r="E26" s="65"/>
      <c r="F26" s="65"/>
      <c r="G26" s="65"/>
      <c r="H26" s="65"/>
      <c r="I26" s="57"/>
      <c r="J26" s="61">
        <v>5900000</v>
      </c>
      <c r="K26" s="15">
        <f t="shared" si="1"/>
        <v>6.7708520116421438</v>
      </c>
      <c r="L26" s="52">
        <f>IF(J26&gt;1,AVERAGE(K24:K26),"")</f>
        <v>6.756342476856954</v>
      </c>
      <c r="M26" s="83">
        <f t="shared" si="0"/>
        <v>2.105265996826326E-4</v>
      </c>
      <c r="N26" s="140"/>
    </row>
    <row r="27" spans="1:14" x14ac:dyDescent="0.2">
      <c r="A27" s="48">
        <v>10</v>
      </c>
      <c r="B27" s="12"/>
      <c r="C27" s="63"/>
      <c r="D27" s="63"/>
      <c r="E27" s="63"/>
      <c r="F27" s="63"/>
      <c r="G27" s="63"/>
      <c r="H27" s="63"/>
      <c r="I27" s="54"/>
      <c r="J27" s="59">
        <v>2100000</v>
      </c>
      <c r="K27" s="13">
        <f t="shared" si="1"/>
        <v>6.3222192947339195</v>
      </c>
      <c r="L27" s="84">
        <f>IF(J27&gt;1,AVERAGE(K27:K29),"")</f>
        <v>6.2999726174143929</v>
      </c>
      <c r="M27" s="51">
        <f t="shared" si="0"/>
        <v>4.9491465175914259E-4</v>
      </c>
      <c r="N27" s="137">
        <f>IF(COUNT(M27:M29)&gt;0,COUNT(M27:M29)-1,"")</f>
        <v>2</v>
      </c>
    </row>
    <row r="28" spans="1:14" x14ac:dyDescent="0.2">
      <c r="A28" s="87"/>
      <c r="B28" s="49"/>
      <c r="C28" s="64"/>
      <c r="D28" s="64"/>
      <c r="E28" s="64"/>
      <c r="F28" s="64"/>
      <c r="G28" s="64"/>
      <c r="H28" s="64"/>
      <c r="I28" s="55"/>
      <c r="J28" s="60">
        <v>1910000</v>
      </c>
      <c r="K28" s="13">
        <f t="shared" si="1"/>
        <v>6.2810333672477272</v>
      </c>
      <c r="L28" s="84">
        <f>IF(J28&gt;1,AVERAGE(K27:K29),"")</f>
        <v>6.2999726174143929</v>
      </c>
      <c r="M28" s="85">
        <f t="shared" si="0"/>
        <v>3.5869519687554464E-4</v>
      </c>
      <c r="N28" s="137"/>
    </row>
    <row r="29" spans="1:14" x14ac:dyDescent="0.2">
      <c r="A29" s="72"/>
      <c r="B29" s="73"/>
      <c r="C29" s="74"/>
      <c r="D29" s="74"/>
      <c r="E29" s="74"/>
      <c r="F29" s="74"/>
      <c r="G29" s="74"/>
      <c r="H29" s="74"/>
      <c r="I29" s="82"/>
      <c r="J29" s="75">
        <v>1980000</v>
      </c>
      <c r="K29" s="76">
        <f t="shared" si="1"/>
        <v>6.2966651902615309</v>
      </c>
      <c r="L29" s="77">
        <f>IF(J29&gt;1,AVERAGE(K27:K29),"")</f>
        <v>6.2999726174143929</v>
      </c>
      <c r="M29" s="85">
        <f t="shared" si="0"/>
        <v>1.0939074371488302E-5</v>
      </c>
      <c r="N29" s="138"/>
    </row>
    <row r="30" spans="1:14" x14ac:dyDescent="0.2">
      <c r="A30" s="78">
        <v>11</v>
      </c>
      <c r="B30" s="16"/>
      <c r="C30" s="66"/>
      <c r="D30" s="66"/>
      <c r="E30" s="66"/>
      <c r="F30" s="66"/>
      <c r="G30" s="66"/>
      <c r="H30" s="66"/>
      <c r="I30" s="56"/>
      <c r="J30" s="62">
        <v>640000</v>
      </c>
      <c r="K30" s="17">
        <f t="shared" si="1"/>
        <v>5.8061799739838875</v>
      </c>
      <c r="L30" s="90">
        <f>IF(J30&gt;1,AVERAGE(K30:K32),"")</f>
        <v>5.8375756922080813</v>
      </c>
      <c r="M30" s="85">
        <f t="shared" si="0"/>
        <v>9.8569112281297064E-4</v>
      </c>
      <c r="N30" s="139">
        <f>IF(COUNT(M30:M32)&gt;0,COUNT(M30:M32)-1,"")</f>
        <v>2</v>
      </c>
    </row>
    <row r="31" spans="1:14" x14ac:dyDescent="0.2">
      <c r="A31" s="87"/>
      <c r="B31" s="49"/>
      <c r="C31" s="64"/>
      <c r="D31" s="64"/>
      <c r="E31" s="64"/>
      <c r="F31" s="64"/>
      <c r="G31" s="64"/>
      <c r="H31" s="64"/>
      <c r="I31" s="55"/>
      <c r="J31" s="60">
        <v>960000</v>
      </c>
      <c r="K31" s="13">
        <f t="shared" si="1"/>
        <v>5.982271233039568</v>
      </c>
      <c r="L31" s="84">
        <f>IF(J31&gt;1,AVERAGE(K30:K32),"")</f>
        <v>5.8375756922080813</v>
      </c>
      <c r="M31" s="85">
        <f t="shared" si="0"/>
        <v>2.0936799536516441E-2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>
        <v>530000</v>
      </c>
      <c r="K32" s="15">
        <f t="shared" si="1"/>
        <v>5.7242758696007892</v>
      </c>
      <c r="L32" s="52">
        <f>IF(J32&gt;1,AVERAGE(K30:K32),"")</f>
        <v>5.8375756922080813</v>
      </c>
      <c r="M32" s="83">
        <f t="shared" si="0"/>
        <v>1.2836849802843858E-2</v>
      </c>
      <c r="N32" s="140"/>
    </row>
    <row r="33" spans="1:14" x14ac:dyDescent="0.2">
      <c r="A33" s="48">
        <v>13</v>
      </c>
      <c r="B33" s="12"/>
      <c r="C33" s="63"/>
      <c r="D33" s="63"/>
      <c r="E33" s="63"/>
      <c r="F33" s="63"/>
      <c r="G33" s="63"/>
      <c r="H33" s="63"/>
      <c r="I33" s="54"/>
      <c r="J33" s="59">
        <v>1840000</v>
      </c>
      <c r="K33" s="13">
        <f t="shared" si="1"/>
        <v>6.2648178230095368</v>
      </c>
      <c r="L33" s="84">
        <f>IF(J33&gt;1,AVERAGE(K33:K35),"")</f>
        <v>6.2510288128349991</v>
      </c>
      <c r="M33" s="51">
        <f t="shared" si="0"/>
        <v>1.9013680159350442E-4</v>
      </c>
      <c r="N33" s="137">
        <f>IF(COUNT(M33:M35)&gt;0,COUNT(M33:M35)-1,"")</f>
        <v>2</v>
      </c>
    </row>
    <row r="34" spans="1:14" x14ac:dyDescent="0.2">
      <c r="A34" s="87"/>
      <c r="B34" s="49"/>
      <c r="C34" s="64"/>
      <c r="D34" s="64"/>
      <c r="E34" s="64"/>
      <c r="F34" s="64"/>
      <c r="G34" s="64"/>
      <c r="H34" s="64"/>
      <c r="I34" s="55"/>
      <c r="J34" s="60">
        <v>1620000</v>
      </c>
      <c r="K34" s="13">
        <f t="shared" si="1"/>
        <v>6.2095150145426308</v>
      </c>
      <c r="L34" s="84">
        <f>IF(J34&gt;1,AVERAGE(K33:K35),"")</f>
        <v>6.2510288128349991</v>
      </c>
      <c r="M34" s="85">
        <f t="shared" si="0"/>
        <v>1.7233954486594446E-3</v>
      </c>
      <c r="N34" s="137"/>
    </row>
    <row r="35" spans="1:14" x14ac:dyDescent="0.2">
      <c r="A35" s="72"/>
      <c r="B35" s="73"/>
      <c r="C35" s="74"/>
      <c r="D35" s="74"/>
      <c r="E35" s="74"/>
      <c r="F35" s="74"/>
      <c r="G35" s="74"/>
      <c r="H35" s="74"/>
      <c r="I35" s="82"/>
      <c r="J35" s="75">
        <v>1900000</v>
      </c>
      <c r="K35" s="76">
        <f t="shared" si="1"/>
        <v>6.2787536009528289</v>
      </c>
      <c r="L35" s="77">
        <f>IF(J35&gt;1,AVERAGE(K33:K35),"")</f>
        <v>6.2510288128349991</v>
      </c>
      <c r="M35" s="85">
        <f t="shared" si="0"/>
        <v>7.6866387617855348E-4</v>
      </c>
      <c r="N35" s="138"/>
    </row>
    <row r="36" spans="1:14" x14ac:dyDescent="0.2">
      <c r="A36" s="78">
        <v>14</v>
      </c>
      <c r="B36" s="16"/>
      <c r="C36" s="66"/>
      <c r="D36" s="66"/>
      <c r="E36" s="66"/>
      <c r="F36" s="66"/>
      <c r="G36" s="66"/>
      <c r="H36" s="66"/>
      <c r="I36" s="56"/>
      <c r="J36" s="62">
        <v>3170000</v>
      </c>
      <c r="K36" s="17">
        <f t="shared" si="1"/>
        <v>6.5010592622177512</v>
      </c>
      <c r="L36" s="90">
        <f>IF(J36&gt;1,AVERAGE(K36:K38),"")</f>
        <v>6.525960561853509</v>
      </c>
      <c r="M36" s="85">
        <f t="shared" si="0"/>
        <v>6.2007472354979264E-4</v>
      </c>
      <c r="N36" s="139">
        <f>IF(COUNT(M36:M38)&gt;0,COUNT(M36:M38)-1,"")</f>
        <v>2</v>
      </c>
    </row>
    <row r="37" spans="1:14" x14ac:dyDescent="0.2">
      <c r="A37" s="50"/>
      <c r="B37" s="49"/>
      <c r="C37" s="64"/>
      <c r="D37" s="64"/>
      <c r="E37" s="64"/>
      <c r="F37" s="64"/>
      <c r="G37" s="64"/>
      <c r="H37" s="64"/>
      <c r="I37" s="55"/>
      <c r="J37" s="62">
        <v>3850000</v>
      </c>
      <c r="K37" s="13">
        <f t="shared" si="1"/>
        <v>6.585460729508501</v>
      </c>
      <c r="L37" s="84">
        <f>IF(J37&gt;1,AVERAGE(K36:K38),"")</f>
        <v>6.525960561853509</v>
      </c>
      <c r="M37" s="85">
        <f t="shared" si="0"/>
        <v>3.540269950972156E-3</v>
      </c>
      <c r="N37" s="137"/>
    </row>
    <row r="38" spans="1:14" x14ac:dyDescent="0.2">
      <c r="A38" s="79"/>
      <c r="B38" s="14"/>
      <c r="C38" s="65"/>
      <c r="D38" s="65"/>
      <c r="E38" s="65"/>
      <c r="F38" s="65"/>
      <c r="G38" s="65"/>
      <c r="H38" s="65"/>
      <c r="I38" s="57"/>
      <c r="J38" s="62">
        <v>3100000</v>
      </c>
      <c r="K38" s="15">
        <f t="shared" si="1"/>
        <v>6.4913616938342731</v>
      </c>
      <c r="L38" s="52">
        <f>IF(J38&gt;1,AVERAGE(K36:K38),"")</f>
        <v>6.525960561853509</v>
      </c>
      <c r="M38" s="83">
        <f t="shared" si="0"/>
        <v>1.1970816682125083E-3</v>
      </c>
      <c r="N38" s="140"/>
    </row>
    <row r="39" spans="1:14" x14ac:dyDescent="0.2">
      <c r="A39" s="48">
        <v>15</v>
      </c>
      <c r="B39" s="12"/>
      <c r="C39" s="63"/>
      <c r="D39" s="63"/>
      <c r="E39" s="63"/>
      <c r="F39" s="63"/>
      <c r="G39" s="63"/>
      <c r="H39" s="63"/>
      <c r="I39" s="54"/>
      <c r="J39" s="59">
        <v>1200000</v>
      </c>
      <c r="K39" s="13">
        <f t="shared" si="1"/>
        <v>6.0791812460476251</v>
      </c>
      <c r="L39" s="84">
        <f>IF(J39&gt;1,AVERAGE(K39:K41),"")</f>
        <v>6.167431997474158</v>
      </c>
      <c r="M39" s="51">
        <f t="shared" si="0"/>
        <v>7.7881951273477048E-3</v>
      </c>
      <c r="N39" s="137">
        <f>IF(COUNT(M39:M41)&gt;0,COUNT(M39:M41)-1,"")</f>
        <v>2</v>
      </c>
    </row>
    <row r="40" spans="1:14" x14ac:dyDescent="0.2">
      <c r="A40" s="50"/>
      <c r="B40" s="49"/>
      <c r="C40" s="64"/>
      <c r="D40" s="64"/>
      <c r="E40" s="64"/>
      <c r="F40" s="64"/>
      <c r="G40" s="64"/>
      <c r="H40" s="64"/>
      <c r="I40" s="55"/>
      <c r="J40" s="60">
        <v>1480000</v>
      </c>
      <c r="K40" s="13">
        <f t="shared" si="1"/>
        <v>6.1702617153949575</v>
      </c>
      <c r="L40" s="84">
        <f>IF(J40&gt;1,AVERAGE(K39:K41),"")</f>
        <v>6.167431997474158</v>
      </c>
      <c r="M40" s="85">
        <f t="shared" si="0"/>
        <v>8.0073035112935394E-6</v>
      </c>
      <c r="N40" s="137"/>
    </row>
    <row r="41" spans="1:14" x14ac:dyDescent="0.2">
      <c r="A41" s="72"/>
      <c r="B41" s="73"/>
      <c r="C41" s="74"/>
      <c r="D41" s="74"/>
      <c r="E41" s="74"/>
      <c r="F41" s="74"/>
      <c r="G41" s="74"/>
      <c r="H41" s="74"/>
      <c r="I41" s="82"/>
      <c r="J41" s="75">
        <v>1790000</v>
      </c>
      <c r="K41" s="76">
        <f t="shared" si="1"/>
        <v>6.2528530309798933</v>
      </c>
      <c r="L41" s="77">
        <f>IF(J41&gt;1,AVERAGE(K39:K41),"")</f>
        <v>6.167431997474158</v>
      </c>
      <c r="M41" s="85">
        <f t="shared" si="0"/>
        <v>7.296752965187947E-3</v>
      </c>
      <c r="N41" s="138"/>
    </row>
    <row r="42" spans="1:14" x14ac:dyDescent="0.2">
      <c r="A42" s="78">
        <v>16</v>
      </c>
      <c r="B42" s="16"/>
      <c r="C42" s="66"/>
      <c r="D42" s="66"/>
      <c r="E42" s="66"/>
      <c r="F42" s="66"/>
      <c r="G42" s="66"/>
      <c r="H42" s="66"/>
      <c r="I42" s="56"/>
      <c r="J42" s="95">
        <v>3010000</v>
      </c>
      <c r="K42" s="17">
        <f t="shared" si="1"/>
        <v>6.4785664955938431</v>
      </c>
      <c r="L42" s="90">
        <f>IF(J42&gt;1,AVERAGE(K42:K44),"")</f>
        <v>6.4785664955938431</v>
      </c>
      <c r="M42" s="85">
        <f t="shared" si="0"/>
        <v>0</v>
      </c>
      <c r="N42" s="139">
        <f>IF(COUNT(M42:M44)&gt;0,COUNT(M42:M44)-1,"")</f>
        <v>0</v>
      </c>
    </row>
    <row r="43" spans="1:14" x14ac:dyDescent="0.2">
      <c r="A43" s="50"/>
      <c r="B43" s="49"/>
      <c r="C43" s="64"/>
      <c r="D43" s="64"/>
      <c r="E43" s="64"/>
      <c r="F43" s="64"/>
      <c r="G43" s="64"/>
      <c r="H43" s="64"/>
      <c r="I43" s="55"/>
      <c r="J43" s="60"/>
      <c r="K43" s="13" t="str">
        <f t="shared" si="1"/>
        <v/>
      </c>
      <c r="L43" s="84" t="str">
        <f>IF(J43&gt;1,AVERAGE(K42:K44),"")</f>
        <v/>
      </c>
      <c r="M43" s="85" t="str">
        <f t="shared" si="0"/>
        <v/>
      </c>
      <c r="N43" s="137"/>
    </row>
    <row r="44" spans="1:14" x14ac:dyDescent="0.2">
      <c r="A44" s="79"/>
      <c r="B44" s="14"/>
      <c r="C44" s="65"/>
      <c r="D44" s="65"/>
      <c r="E44" s="65"/>
      <c r="F44" s="65"/>
      <c r="G44" s="65"/>
      <c r="H44" s="65"/>
      <c r="I44" s="57"/>
      <c r="J44" s="61"/>
      <c r="K44" s="15" t="str">
        <f t="shared" si="1"/>
        <v/>
      </c>
      <c r="L44" s="52" t="str">
        <f>IF(J44&gt;1,AVERAGE(K42:K44),"")</f>
        <v/>
      </c>
      <c r="M44" s="83" t="str">
        <f t="shared" si="0"/>
        <v/>
      </c>
      <c r="N44" s="140"/>
    </row>
    <row r="45" spans="1:14" x14ac:dyDescent="0.2">
      <c r="A45" s="48"/>
      <c r="B45" s="12"/>
      <c r="C45" s="63"/>
      <c r="D45" s="63"/>
      <c r="E45" s="63"/>
      <c r="F45" s="63"/>
      <c r="G45" s="63"/>
      <c r="H45" s="63"/>
      <c r="I45" s="54"/>
      <c r="J45" s="59"/>
      <c r="K45" s="13" t="str">
        <f t="shared" si="1"/>
        <v/>
      </c>
      <c r="L45" s="84" t="str">
        <f>IF(J45&gt;1,AVERAGE(K45:K47),"")</f>
        <v/>
      </c>
      <c r="M45" s="51" t="str">
        <f t="shared" si="0"/>
        <v/>
      </c>
      <c r="N45" s="137" t="str">
        <f>IF(COUNT(M45:M47)&gt;0,COUNT(M45:M47)-1,"")</f>
        <v/>
      </c>
    </row>
    <row r="46" spans="1:14" x14ac:dyDescent="0.2">
      <c r="A46" s="50"/>
      <c r="B46" s="49"/>
      <c r="C46" s="64"/>
      <c r="D46" s="64"/>
      <c r="E46" s="64"/>
      <c r="F46" s="64"/>
      <c r="G46" s="64"/>
      <c r="H46" s="64"/>
      <c r="I46" s="55"/>
      <c r="J46" s="60"/>
      <c r="K46" s="13" t="str">
        <f t="shared" si="1"/>
        <v/>
      </c>
      <c r="L46" s="84" t="str">
        <f>IF(J46&gt;1,AVERAGE(K45:K47),"")</f>
        <v/>
      </c>
      <c r="M46" s="85" t="str">
        <f t="shared" si="0"/>
        <v/>
      </c>
      <c r="N46" s="137"/>
    </row>
    <row r="47" spans="1:14" ht="13.5" thickBot="1" x14ac:dyDescent="0.25">
      <c r="A47" s="89"/>
      <c r="B47" s="18"/>
      <c r="C47" s="67"/>
      <c r="D47" s="67"/>
      <c r="E47" s="67"/>
      <c r="F47" s="67"/>
      <c r="G47" s="67"/>
      <c r="H47" s="67"/>
      <c r="I47" s="58"/>
      <c r="J47" s="61"/>
      <c r="K47" s="13" t="str">
        <f t="shared" si="1"/>
        <v/>
      </c>
      <c r="L47" s="52" t="str">
        <f>IF(J47&gt;1,AVERAGE(K45:K47),"")</f>
        <v/>
      </c>
      <c r="M47" s="85" t="str">
        <f t="shared" si="0"/>
        <v/>
      </c>
      <c r="N47" s="140"/>
    </row>
    <row r="48" spans="1:14" ht="13.5" thickBot="1" x14ac:dyDescent="0.25">
      <c r="L48" s="4" t="s">
        <v>94</v>
      </c>
      <c r="M48" s="19">
        <f>SUM(M9:M47)</f>
        <v>8.5316259624631782E-2</v>
      </c>
      <c r="N48" s="53">
        <f>SUM(N9:N47)</f>
        <v>20</v>
      </c>
    </row>
    <row r="49" spans="1:13" ht="13.5" thickBot="1" x14ac:dyDescent="0.25">
      <c r="A49" s="20" t="s">
        <v>88</v>
      </c>
      <c r="I49" s="21"/>
      <c r="J49" s="22"/>
      <c r="K49" s="23"/>
      <c r="L49" s="4" t="s">
        <v>95</v>
      </c>
      <c r="M49" s="24">
        <f>2*M48</f>
        <v>0.17063251924926356</v>
      </c>
    </row>
    <row r="50" spans="1:13" ht="13.5" thickBot="1" x14ac:dyDescent="0.25">
      <c r="A50" s="148" t="s">
        <v>86</v>
      </c>
      <c r="B50" s="148"/>
      <c r="C50" s="148"/>
      <c r="D50" s="148"/>
      <c r="E50" s="148"/>
      <c r="F50" s="148"/>
      <c r="G50" s="148"/>
      <c r="H50" s="148"/>
      <c r="I50" s="25"/>
      <c r="J50" s="22"/>
      <c r="K50" s="26"/>
    </row>
    <row r="51" spans="1:13" ht="14.25" x14ac:dyDescent="0.25">
      <c r="A51" s="148"/>
      <c r="B51" s="148"/>
      <c r="C51" s="148"/>
      <c r="D51" s="148"/>
      <c r="E51" s="148"/>
      <c r="F51" s="148"/>
      <c r="G51" s="148"/>
      <c r="H51" s="148"/>
      <c r="I51" s="25"/>
      <c r="J51" s="27"/>
      <c r="K51" s="27"/>
      <c r="M51" s="28" t="s">
        <v>109</v>
      </c>
    </row>
    <row r="52" spans="1:13" ht="13.5" thickBot="1" x14ac:dyDescent="0.25">
      <c r="A52" s="148"/>
      <c r="B52" s="148"/>
      <c r="C52" s="148"/>
      <c r="D52" s="148"/>
      <c r="E52" s="148"/>
      <c r="F52" s="148"/>
      <c r="G52" s="148"/>
      <c r="H52" s="148"/>
      <c r="M52" s="29">
        <f>(M49/N48)^0.5</f>
        <v>9.2366801192112186E-2</v>
      </c>
    </row>
    <row r="53" spans="1:13" x14ac:dyDescent="0.2">
      <c r="A53" s="148"/>
      <c r="B53" s="148"/>
      <c r="C53" s="148"/>
      <c r="D53" s="148"/>
      <c r="E53" s="148"/>
      <c r="F53" s="148"/>
      <c r="G53" s="148"/>
      <c r="H53" s="148"/>
      <c r="J53" s="3"/>
      <c r="K53" s="30"/>
    </row>
    <row r="54" spans="1:13" x14ac:dyDescent="0.2">
      <c r="A54" s="148"/>
      <c r="B54" s="148"/>
      <c r="C54" s="148"/>
      <c r="D54" s="148"/>
      <c r="E54" s="148"/>
      <c r="F54" s="148"/>
      <c r="G54" s="148"/>
      <c r="H54" s="148"/>
      <c r="J54" s="31"/>
      <c r="K54" s="68" t="s">
        <v>25</v>
      </c>
      <c r="L54" s="69">
        <f>MIN(L9:L47)</f>
        <v>5.8375756922080813</v>
      </c>
    </row>
    <row r="55" spans="1:13" x14ac:dyDescent="0.2">
      <c r="A55" s="148"/>
      <c r="B55" s="148"/>
      <c r="C55" s="148"/>
      <c r="D55" s="148"/>
      <c r="E55" s="148"/>
      <c r="F55" s="148"/>
      <c r="G55" s="148"/>
      <c r="H55" s="148"/>
      <c r="K55" s="70" t="s">
        <v>26</v>
      </c>
      <c r="L55" s="71">
        <f>MAX(L9:L47)</f>
        <v>6.756342476856954</v>
      </c>
    </row>
    <row r="56" spans="1:13" x14ac:dyDescent="0.2">
      <c r="A56" s="148"/>
      <c r="B56" s="148"/>
      <c r="C56" s="148"/>
      <c r="D56" s="148"/>
      <c r="E56" s="148"/>
      <c r="F56" s="148"/>
      <c r="G56" s="148"/>
      <c r="H56" s="148"/>
    </row>
    <row r="60" spans="1:13" x14ac:dyDescent="0.2">
      <c r="A60" s="4"/>
    </row>
    <row r="61" spans="1:13" x14ac:dyDescent="0.2">
      <c r="A61" s="32"/>
      <c r="B61" s="32"/>
    </row>
    <row r="62" spans="1:13" x14ac:dyDescent="0.2">
      <c r="B62" s="4"/>
    </row>
    <row r="63" spans="1:13" x14ac:dyDescent="0.2">
      <c r="B63" s="4"/>
    </row>
  </sheetData>
  <sheetProtection selectLockedCells="1"/>
  <mergeCells count="19">
    <mergeCell ref="A50:H56"/>
    <mergeCell ref="N30:N32"/>
    <mergeCell ref="N33:N35"/>
    <mergeCell ref="N36:N38"/>
    <mergeCell ref="N39:N41"/>
    <mergeCell ref="N42:N44"/>
    <mergeCell ref="N45:N47"/>
    <mergeCell ref="N27:N29"/>
    <mergeCell ref="B3:D3"/>
    <mergeCell ref="B4:D4"/>
    <mergeCell ref="F4:I4"/>
    <mergeCell ref="B5:D5"/>
    <mergeCell ref="B6:D6"/>
    <mergeCell ref="N9:N11"/>
    <mergeCell ref="N12:N14"/>
    <mergeCell ref="N15:N17"/>
    <mergeCell ref="N18:N20"/>
    <mergeCell ref="N21:N23"/>
    <mergeCell ref="N24:N26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63"/>
  <sheetViews>
    <sheetView zoomScale="70" zoomScaleNormal="70" workbookViewId="0">
      <selection activeCell="M8" sqref="M8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6.5703125" style="2" customWidth="1"/>
    <col min="13" max="13" width="26.140625" style="2" customWidth="1"/>
    <col min="14" max="14" width="22.28515625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112</v>
      </c>
      <c r="C3" s="142"/>
      <c r="D3" s="143"/>
      <c r="F3" s="4"/>
    </row>
    <row r="4" spans="1:14" x14ac:dyDescent="0.2">
      <c r="A4" s="3" t="s">
        <v>98</v>
      </c>
      <c r="B4" s="141" t="s">
        <v>50</v>
      </c>
      <c r="C4" s="142"/>
      <c r="D4" s="143"/>
      <c r="F4" s="144" t="s">
        <v>61</v>
      </c>
      <c r="G4" s="145"/>
      <c r="H4" s="145"/>
      <c r="I4" s="146"/>
    </row>
    <row r="5" spans="1:14" x14ac:dyDescent="0.2">
      <c r="A5" s="5"/>
      <c r="B5" s="141" t="s">
        <v>70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88">
        <v>2</v>
      </c>
      <c r="B9" s="12"/>
      <c r="C9" s="63"/>
      <c r="D9" s="63"/>
      <c r="E9" s="63"/>
      <c r="F9" s="63"/>
      <c r="G9" s="63"/>
      <c r="H9" s="63"/>
      <c r="I9" s="54"/>
      <c r="J9" s="59">
        <v>5110000</v>
      </c>
      <c r="K9" s="13">
        <f>IF(J9&gt;1,LOG10(J9),"")</f>
        <v>6.7084209001347128</v>
      </c>
      <c r="L9" s="84">
        <f>IF(J9&gt;1,AVERAGE(K9:K11),"")</f>
        <v>6.7085838013079053</v>
      </c>
      <c r="M9" s="85">
        <f t="shared" ref="M9:M47" si="0">IF(J9&gt;1,(K9-L9)^2,"")</f>
        <v>2.6536792227495802E-8</v>
      </c>
      <c r="N9" s="137">
        <f>IF(COUNT(M9:M11)&gt;0,COUNT(M9:M11)-1,"")</f>
        <v>2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5390000</v>
      </c>
      <c r="K10" s="13">
        <f t="shared" ref="K10:K47" si="1">IF(J10&gt;1,LOG10(J10),"")</f>
        <v>6.7315887651867383</v>
      </c>
      <c r="L10" s="84">
        <f>IF(J10&gt;1,AVERAGE(K9:K11),"")</f>
        <v>6.7085838013079053</v>
      </c>
      <c r="M10" s="85">
        <f t="shared" si="0"/>
        <v>5.2922836306641089E-4</v>
      </c>
      <c r="N10" s="137"/>
    </row>
    <row r="11" spans="1:14" x14ac:dyDescent="0.2">
      <c r="A11" s="72"/>
      <c r="B11" s="73"/>
      <c r="C11" s="74"/>
      <c r="D11" s="74"/>
      <c r="E11" s="74"/>
      <c r="F11" s="74"/>
      <c r="G11" s="74"/>
      <c r="H11" s="74"/>
      <c r="I11" s="55"/>
      <c r="J11" s="75">
        <v>4850000</v>
      </c>
      <c r="K11" s="76">
        <f t="shared" si="1"/>
        <v>6.685741738602264</v>
      </c>
      <c r="L11" s="77">
        <f>IF(J11&gt;1,AVERAGE(K9:K11),"")</f>
        <v>6.7085838013079053</v>
      </c>
      <c r="M11" s="85">
        <f t="shared" si="0"/>
        <v>5.2175982864845259E-4</v>
      </c>
      <c r="N11" s="138"/>
    </row>
    <row r="12" spans="1:14" x14ac:dyDescent="0.2">
      <c r="A12" s="78">
        <v>3</v>
      </c>
      <c r="B12" s="16"/>
      <c r="C12" s="66"/>
      <c r="D12" s="66"/>
      <c r="E12" s="66"/>
      <c r="F12" s="66"/>
      <c r="G12" s="66"/>
      <c r="H12" s="66"/>
      <c r="I12" s="56"/>
      <c r="J12" s="62">
        <v>5860000</v>
      </c>
      <c r="K12" s="17">
        <f t="shared" si="1"/>
        <v>6.7678976160180904</v>
      </c>
      <c r="L12" s="90">
        <f>IF(J12&gt;1,AVERAGE(K12:K14),"")</f>
        <v>6.7550516453212808</v>
      </c>
      <c r="M12" s="85">
        <f t="shared" si="0"/>
        <v>1.6501896314329077E-4</v>
      </c>
      <c r="N12" s="139">
        <f>IF(COUNT(M12:M14)&gt;0,COUNT(M12:M14)-1,"")</f>
        <v>2</v>
      </c>
    </row>
    <row r="13" spans="1:14" x14ac:dyDescent="0.2">
      <c r="A13" s="87"/>
      <c r="B13" s="49"/>
      <c r="C13" s="63"/>
      <c r="D13" s="63"/>
      <c r="E13" s="63"/>
      <c r="F13" s="63"/>
      <c r="G13" s="63"/>
      <c r="H13" s="63"/>
      <c r="I13" s="55"/>
      <c r="J13" s="60">
        <v>5830000</v>
      </c>
      <c r="K13" s="13">
        <f t="shared" si="1"/>
        <v>6.7656685547590145</v>
      </c>
      <c r="L13" s="84">
        <f>IF(J13&gt;1,AVERAGE(K12:K14),"")</f>
        <v>6.7550516453212808</v>
      </c>
      <c r="M13" s="51">
        <f t="shared" si="0"/>
        <v>1.1271876600903988E-4</v>
      </c>
      <c r="N13" s="137"/>
    </row>
    <row r="14" spans="1:14" x14ac:dyDescent="0.2">
      <c r="A14" s="79"/>
      <c r="B14" s="14"/>
      <c r="C14" s="80"/>
      <c r="D14" s="80"/>
      <c r="E14" s="80"/>
      <c r="F14" s="80"/>
      <c r="G14" s="80"/>
      <c r="H14" s="80"/>
      <c r="I14" s="57"/>
      <c r="J14" s="61">
        <v>5390000</v>
      </c>
      <c r="K14" s="15">
        <f t="shared" si="1"/>
        <v>6.7315887651867383</v>
      </c>
      <c r="L14" s="81">
        <f>IF(J14&gt;1,AVERAGE(K12:K14),"")</f>
        <v>6.7550516453212808</v>
      </c>
      <c r="M14" s="86">
        <f t="shared" si="0"/>
        <v>5.5050674420790687E-4</v>
      </c>
      <c r="N14" s="140"/>
    </row>
    <row r="15" spans="1:14" x14ac:dyDescent="0.2">
      <c r="A15" s="48">
        <v>4</v>
      </c>
      <c r="B15" s="12"/>
      <c r="C15" s="63"/>
      <c r="D15" s="63"/>
      <c r="E15" s="63"/>
      <c r="F15" s="63"/>
      <c r="G15" s="63"/>
      <c r="H15" s="63"/>
      <c r="I15" s="54"/>
      <c r="J15" s="59">
        <v>6080000</v>
      </c>
      <c r="K15" s="13">
        <f t="shared" si="1"/>
        <v>6.7839035792727351</v>
      </c>
      <c r="L15" s="84">
        <f>IF(J15&gt;1,AVERAGE(K15:K17),"")</f>
        <v>6.7941916100402686</v>
      </c>
      <c r="M15" s="51">
        <f t="shared" si="0"/>
        <v>1.0584357707371562E-4</v>
      </c>
      <c r="N15" s="137">
        <f>IF(COUNT(M15:M17)&gt;0,COUNT(M15:M17)-1,"")</f>
        <v>2</v>
      </c>
    </row>
    <row r="16" spans="1:14" x14ac:dyDescent="0.2">
      <c r="A16" s="87"/>
      <c r="B16" s="49"/>
      <c r="C16" s="64"/>
      <c r="D16" s="64"/>
      <c r="E16" s="64"/>
      <c r="F16" s="64"/>
      <c r="G16" s="64"/>
      <c r="H16" s="64"/>
      <c r="I16" s="55"/>
      <c r="J16" s="60">
        <v>6270000</v>
      </c>
      <c r="K16" s="13">
        <f t="shared" si="1"/>
        <v>6.7972675408307168</v>
      </c>
      <c r="L16" s="84">
        <f>IF(J16&gt;1,AVERAGE(K15:K17),"")</f>
        <v>6.7941916100402686</v>
      </c>
      <c r="M16" s="85">
        <f t="shared" si="0"/>
        <v>9.4613502276273589E-6</v>
      </c>
      <c r="N16" s="137"/>
    </row>
    <row r="17" spans="1:14" x14ac:dyDescent="0.2">
      <c r="A17" s="72"/>
      <c r="B17" s="73"/>
      <c r="C17" s="74"/>
      <c r="D17" s="74"/>
      <c r="E17" s="74"/>
      <c r="F17" s="74"/>
      <c r="G17" s="74"/>
      <c r="H17" s="74"/>
      <c r="I17" s="82"/>
      <c r="J17" s="75">
        <v>6330000</v>
      </c>
      <c r="K17" s="76">
        <f t="shared" si="1"/>
        <v>6.8014037100173548</v>
      </c>
      <c r="L17" s="77">
        <f>IF(J17&gt;1,AVERAGE(K15:K17),"")</f>
        <v>6.7941916100402686</v>
      </c>
      <c r="M17" s="85">
        <f t="shared" si="0"/>
        <v>5.2014386079486212E-5</v>
      </c>
      <c r="N17" s="138"/>
    </row>
    <row r="18" spans="1:14" x14ac:dyDescent="0.2">
      <c r="A18" s="78">
        <v>5</v>
      </c>
      <c r="B18" s="16"/>
      <c r="C18" s="66"/>
      <c r="D18" s="66"/>
      <c r="E18" s="66"/>
      <c r="F18" s="66"/>
      <c r="G18" s="66"/>
      <c r="H18" s="66"/>
      <c r="I18" s="56"/>
      <c r="J18" s="62">
        <v>7240000</v>
      </c>
      <c r="K18" s="17">
        <f t="shared" si="1"/>
        <v>6.8597385661971471</v>
      </c>
      <c r="L18" s="90">
        <f>IF(J18&gt;1,AVERAGE(K18:K20),"")</f>
        <v>6.8585355313142076</v>
      </c>
      <c r="M18" s="85">
        <f t="shared" si="0"/>
        <v>1.4472929295692349E-6</v>
      </c>
      <c r="N18" s="139">
        <f>IF(COUNT(M18:M20)&gt;0,COUNT(M18:M20)-1,"")</f>
        <v>1</v>
      </c>
    </row>
    <row r="19" spans="1:14" x14ac:dyDescent="0.2">
      <c r="A19" s="87"/>
      <c r="B19" s="49"/>
      <c r="C19" s="64"/>
      <c r="D19" s="64"/>
      <c r="E19" s="64"/>
      <c r="F19" s="64"/>
      <c r="G19" s="64"/>
      <c r="H19" s="64"/>
      <c r="I19" s="55"/>
      <c r="J19" s="60">
        <v>7200000</v>
      </c>
      <c r="K19" s="13">
        <f t="shared" si="1"/>
        <v>6.8573324964312681</v>
      </c>
      <c r="L19" s="84">
        <f>IF(J19&gt;1,AVERAGE(K18:K20),"")</f>
        <v>6.8585355313142076</v>
      </c>
      <c r="M19" s="85">
        <f t="shared" si="0"/>
        <v>1.4472929295692349E-6</v>
      </c>
      <c r="N19" s="137"/>
    </row>
    <row r="20" spans="1:14" x14ac:dyDescent="0.2">
      <c r="A20" s="79"/>
      <c r="B20" s="14"/>
      <c r="C20" s="65"/>
      <c r="D20" s="65"/>
      <c r="E20" s="65"/>
      <c r="F20" s="65"/>
      <c r="G20" s="65"/>
      <c r="H20" s="65"/>
      <c r="I20" s="57"/>
      <c r="J20" s="61"/>
      <c r="K20" s="15" t="str">
        <f t="shared" si="1"/>
        <v/>
      </c>
      <c r="L20" s="52" t="str">
        <f>IF(J20&gt;1,AVERAGE(K18:K20),"")</f>
        <v/>
      </c>
      <c r="M20" s="83" t="str">
        <f t="shared" si="0"/>
        <v/>
      </c>
      <c r="N20" s="140"/>
    </row>
    <row r="21" spans="1:14" x14ac:dyDescent="0.2">
      <c r="A21" s="48">
        <v>6</v>
      </c>
      <c r="B21" s="12"/>
      <c r="C21" s="63"/>
      <c r="D21" s="63"/>
      <c r="E21" s="63"/>
      <c r="F21" s="63"/>
      <c r="G21" s="63"/>
      <c r="H21" s="63"/>
      <c r="I21" s="54"/>
      <c r="J21" s="59">
        <v>6330000</v>
      </c>
      <c r="K21" s="13">
        <f t="shared" si="1"/>
        <v>6.8014037100173548</v>
      </c>
      <c r="L21" s="84">
        <f>IF(J21&gt;1,AVERAGE(K21:K23),"")</f>
        <v>6.7779388774878164</v>
      </c>
      <c r="M21" s="51">
        <f t="shared" si="0"/>
        <v>5.5059836563928102E-4</v>
      </c>
      <c r="N21" s="137">
        <f>IF(COUNT(M21:M23)&gt;0,COUNT(M21:M23)-1,"")</f>
        <v>2</v>
      </c>
    </row>
    <row r="22" spans="1:14" x14ac:dyDescent="0.2">
      <c r="A22" s="87"/>
      <c r="B22" s="49"/>
      <c r="C22" s="64"/>
      <c r="D22" s="64"/>
      <c r="E22" s="64"/>
      <c r="F22" s="64"/>
      <c r="G22" s="64"/>
      <c r="H22" s="64"/>
      <c r="I22" s="55"/>
      <c r="J22" s="60">
        <v>6020000</v>
      </c>
      <c r="K22" s="13">
        <f t="shared" si="1"/>
        <v>6.7795964912578244</v>
      </c>
      <c r="L22" s="84">
        <f>IF(J22&gt;1,AVERAGE(K21:K23),"")</f>
        <v>6.7779388774878164</v>
      </c>
      <c r="M22" s="85">
        <f t="shared" si="0"/>
        <v>2.747683410519964E-6</v>
      </c>
      <c r="N22" s="137"/>
    </row>
    <row r="23" spans="1:14" x14ac:dyDescent="0.2">
      <c r="A23" s="72"/>
      <c r="B23" s="73"/>
      <c r="C23" s="74"/>
      <c r="D23" s="74"/>
      <c r="E23" s="74"/>
      <c r="F23" s="74"/>
      <c r="G23" s="74"/>
      <c r="H23" s="74"/>
      <c r="I23" s="82"/>
      <c r="J23" s="75">
        <v>5660000</v>
      </c>
      <c r="K23" s="76">
        <f t="shared" si="1"/>
        <v>6.752816431188271</v>
      </c>
      <c r="L23" s="77">
        <f>IF(J23&gt;1,AVERAGE(K21:K23),"")</f>
        <v>6.7779388774878164</v>
      </c>
      <c r="M23" s="85">
        <f t="shared" si="0"/>
        <v>6.3113730807354284E-4</v>
      </c>
      <c r="N23" s="138"/>
    </row>
    <row r="24" spans="1:14" x14ac:dyDescent="0.2">
      <c r="A24" s="78">
        <v>8</v>
      </c>
      <c r="B24" s="16"/>
      <c r="C24" s="66"/>
      <c r="D24" s="66"/>
      <c r="E24" s="66"/>
      <c r="F24" s="66"/>
      <c r="G24" s="66"/>
      <c r="H24" s="66"/>
      <c r="I24" s="56"/>
      <c r="J24" s="62">
        <v>9850000</v>
      </c>
      <c r="K24" s="17">
        <f t="shared" si="1"/>
        <v>6.9934362304976121</v>
      </c>
      <c r="L24" s="90">
        <f>IF(J24&gt;1,AVERAGE(K24:K26),"")</f>
        <v>7.0317735725550508</v>
      </c>
      <c r="M24" s="85">
        <f t="shared" si="0"/>
        <v>1.4697517960290552E-3</v>
      </c>
      <c r="N24" s="139">
        <f>IF(COUNT(M24:M26)&gt;0,COUNT(M24:M26)-1,"")</f>
        <v>2</v>
      </c>
    </row>
    <row r="25" spans="1:14" x14ac:dyDescent="0.2">
      <c r="A25" s="87"/>
      <c r="B25" s="49"/>
      <c r="C25" s="64"/>
      <c r="D25" s="64"/>
      <c r="E25" s="64"/>
      <c r="F25" s="64"/>
      <c r="G25" s="64"/>
      <c r="H25" s="64"/>
      <c r="I25" s="55"/>
      <c r="J25" s="60">
        <v>10900000</v>
      </c>
      <c r="K25" s="13">
        <f t="shared" si="1"/>
        <v>7.0374264979406238</v>
      </c>
      <c r="L25" s="84">
        <f>IF(J25&gt;1,AVERAGE(K24:K26),"")</f>
        <v>7.0317735725550508</v>
      </c>
      <c r="M25" s="85">
        <f t="shared" si="0"/>
        <v>3.1955565414856199E-5</v>
      </c>
      <c r="N25" s="137"/>
    </row>
    <row r="26" spans="1:14" x14ac:dyDescent="0.2">
      <c r="A26" s="79"/>
      <c r="B26" s="14"/>
      <c r="C26" s="65"/>
      <c r="D26" s="65"/>
      <c r="E26" s="65"/>
      <c r="F26" s="65"/>
      <c r="G26" s="65"/>
      <c r="H26" s="65"/>
      <c r="I26" s="57"/>
      <c r="J26" s="61">
        <v>11600000</v>
      </c>
      <c r="K26" s="15">
        <f t="shared" si="1"/>
        <v>7.0644579892269181</v>
      </c>
      <c r="L26" s="52">
        <f>IF(J26&gt;1,AVERAGE(K24:K26),"")</f>
        <v>7.0317735725550508</v>
      </c>
      <c r="M26" s="83">
        <f t="shared" si="0"/>
        <v>1.068271093180243E-3</v>
      </c>
      <c r="N26" s="140"/>
    </row>
    <row r="27" spans="1:14" x14ac:dyDescent="0.2">
      <c r="A27" s="48">
        <v>10</v>
      </c>
      <c r="B27" s="12"/>
      <c r="C27" s="63"/>
      <c r="D27" s="63"/>
      <c r="E27" s="63"/>
      <c r="F27" s="63"/>
      <c r="G27" s="63"/>
      <c r="H27" s="63"/>
      <c r="I27" s="54"/>
      <c r="J27" s="59">
        <v>4810000</v>
      </c>
      <c r="K27" s="13">
        <f t="shared" si="1"/>
        <v>6.6821450763738319</v>
      </c>
      <c r="L27" s="84">
        <f>IF(J27&gt;1,AVERAGE(K27:K29),"")</f>
        <v>6.6312398132855606</v>
      </c>
      <c r="M27" s="51">
        <f t="shared" si="0"/>
        <v>2.5913458100861233E-3</v>
      </c>
      <c r="N27" s="137">
        <f>IF(COUNT(M27:M29)&gt;0,COUNT(M27:M29)-1,"")</f>
        <v>2</v>
      </c>
    </row>
    <row r="28" spans="1:14" x14ac:dyDescent="0.2">
      <c r="A28" s="87"/>
      <c r="B28" s="49"/>
      <c r="C28" s="64"/>
      <c r="D28" s="64"/>
      <c r="E28" s="64"/>
      <c r="F28" s="64"/>
      <c r="G28" s="64"/>
      <c r="H28" s="64"/>
      <c r="I28" s="55"/>
      <c r="J28" s="60">
        <v>3970000</v>
      </c>
      <c r="K28" s="13">
        <f t="shared" si="1"/>
        <v>6.5987905067631152</v>
      </c>
      <c r="L28" s="84">
        <f>IF(J28&gt;1,AVERAGE(K27:K29),"")</f>
        <v>6.6312398132855606</v>
      </c>
      <c r="M28" s="85">
        <f t="shared" si="0"/>
        <v>1.052957493787616E-3</v>
      </c>
      <c r="N28" s="137"/>
    </row>
    <row r="29" spans="1:14" x14ac:dyDescent="0.2">
      <c r="A29" s="72"/>
      <c r="B29" s="73"/>
      <c r="C29" s="74"/>
      <c r="D29" s="74"/>
      <c r="E29" s="74"/>
      <c r="F29" s="74"/>
      <c r="G29" s="74"/>
      <c r="H29" s="74"/>
      <c r="I29" s="82"/>
      <c r="J29" s="75">
        <v>4099999.9999999995</v>
      </c>
      <c r="K29" s="76">
        <f t="shared" si="1"/>
        <v>6.6127838567197355</v>
      </c>
      <c r="L29" s="77">
        <f>IF(J29&gt;1,AVERAGE(K27:K29),"")</f>
        <v>6.6312398132855606</v>
      </c>
      <c r="M29" s="85">
        <f t="shared" si="0"/>
        <v>3.4062233275962281E-4</v>
      </c>
      <c r="N29" s="138"/>
    </row>
    <row r="30" spans="1:14" x14ac:dyDescent="0.2">
      <c r="A30" s="78">
        <v>11</v>
      </c>
      <c r="B30" s="16"/>
      <c r="C30" s="66"/>
      <c r="D30" s="66"/>
      <c r="E30" s="66"/>
      <c r="F30" s="66"/>
      <c r="G30" s="66"/>
      <c r="H30" s="66"/>
      <c r="I30" s="56"/>
      <c r="J30" s="62">
        <v>7650000</v>
      </c>
      <c r="K30" s="17">
        <f t="shared" si="1"/>
        <v>6.8836614351536172</v>
      </c>
      <c r="L30" s="90">
        <f>IF(J30&gt;1,AVERAGE(K30:K32),"")</f>
        <v>6.8884890186158891</v>
      </c>
      <c r="M30" s="85">
        <f t="shared" si="0"/>
        <v>2.3305562085201793E-5</v>
      </c>
      <c r="N30" s="139">
        <f>IF(COUNT(M30:M32)&gt;0,COUNT(M30:M32)-1,"")</f>
        <v>2</v>
      </c>
    </row>
    <row r="31" spans="1:14" x14ac:dyDescent="0.2">
      <c r="A31" s="87"/>
      <c r="B31" s="49"/>
      <c r="C31" s="64"/>
      <c r="D31" s="64"/>
      <c r="E31" s="64"/>
      <c r="F31" s="64"/>
      <c r="G31" s="64"/>
      <c r="H31" s="64"/>
      <c r="I31" s="55"/>
      <c r="J31" s="60">
        <v>8300000.0000000009</v>
      </c>
      <c r="K31" s="13">
        <f t="shared" si="1"/>
        <v>6.9190780923760737</v>
      </c>
      <c r="L31" s="84">
        <f>IF(J31&gt;1,AVERAGE(K30:K32),"")</f>
        <v>6.8884890186158891</v>
      </c>
      <c r="M31" s="85">
        <f t="shared" si="0"/>
        <v>9.3569143350601429E-4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>
        <v>7290000</v>
      </c>
      <c r="K32" s="15">
        <f t="shared" si="1"/>
        <v>6.8627275283179747</v>
      </c>
      <c r="L32" s="52">
        <f>IF(J32&gt;1,AVERAGE(K30:K32),"")</f>
        <v>6.8884890186158891</v>
      </c>
      <c r="M32" s="83">
        <f t="shared" si="0"/>
        <v>6.6365438236953844E-4</v>
      </c>
      <c r="N32" s="140"/>
    </row>
    <row r="33" spans="1:14" x14ac:dyDescent="0.2">
      <c r="A33" s="48">
        <v>13</v>
      </c>
      <c r="B33" s="12"/>
      <c r="C33" s="63"/>
      <c r="D33" s="63"/>
      <c r="E33" s="63"/>
      <c r="F33" s="63"/>
      <c r="G33" s="63"/>
      <c r="H33" s="63"/>
      <c r="I33" s="54"/>
      <c r="J33" s="59">
        <v>7790000</v>
      </c>
      <c r="K33" s="13">
        <f t="shared" si="1"/>
        <v>6.8915374576725643</v>
      </c>
      <c r="L33" s="84">
        <f>IF(J33&gt;1,AVERAGE(K33:K35),"")</f>
        <v>6.8848991013153826</v>
      </c>
      <c r="M33" s="51">
        <f t="shared" si="0"/>
        <v>4.406777512493449E-5</v>
      </c>
      <c r="N33" s="137">
        <f>IF(COUNT(M33:M35)&gt;0,COUNT(M33:M35)-1,"")</f>
        <v>2</v>
      </c>
    </row>
    <row r="34" spans="1:14" x14ac:dyDescent="0.2">
      <c r="A34" s="87"/>
      <c r="B34" s="49"/>
      <c r="C34" s="64"/>
      <c r="D34" s="64"/>
      <c r="E34" s="64"/>
      <c r="F34" s="64"/>
      <c r="G34" s="64"/>
      <c r="H34" s="64"/>
      <c r="I34" s="55"/>
      <c r="J34" s="60">
        <v>7460000</v>
      </c>
      <c r="K34" s="13">
        <f t="shared" si="1"/>
        <v>6.8727388274726691</v>
      </c>
      <c r="L34" s="84">
        <f>IF(J34&gt;1,AVERAGE(K33:K35),"")</f>
        <v>6.8848991013153826</v>
      </c>
      <c r="M34" s="85">
        <f t="shared" si="0"/>
        <v>1.4787225992978373E-4</v>
      </c>
      <c r="N34" s="137"/>
    </row>
    <row r="35" spans="1:14" x14ac:dyDescent="0.2">
      <c r="A35" s="72"/>
      <c r="B35" s="73"/>
      <c r="C35" s="74"/>
      <c r="D35" s="74"/>
      <c r="E35" s="74"/>
      <c r="F35" s="74"/>
      <c r="G35" s="74"/>
      <c r="H35" s="74"/>
      <c r="I35" s="82"/>
      <c r="J35" s="75">
        <v>7770000</v>
      </c>
      <c r="K35" s="76">
        <f t="shared" si="1"/>
        <v>6.8904210188009145</v>
      </c>
      <c r="L35" s="77">
        <f>IF(J35&gt;1,AVERAGE(K33:K35),"")</f>
        <v>6.8848991013153826</v>
      </c>
      <c r="M35" s="85">
        <f t="shared" si="0"/>
        <v>3.0491572717022719E-5</v>
      </c>
      <c r="N35" s="138"/>
    </row>
    <row r="36" spans="1:14" x14ac:dyDescent="0.2">
      <c r="A36" s="78">
        <v>14</v>
      </c>
      <c r="B36" s="16"/>
      <c r="C36" s="66"/>
      <c r="D36" s="66"/>
      <c r="E36" s="66"/>
      <c r="F36" s="66"/>
      <c r="G36" s="66"/>
      <c r="H36" s="66"/>
      <c r="I36" s="56"/>
      <c r="J36" s="62">
        <v>6470000</v>
      </c>
      <c r="K36" s="17">
        <f t="shared" si="1"/>
        <v>6.8109042806687006</v>
      </c>
      <c r="L36" s="90">
        <f>IF(J36&gt;1,AVERAGE(K36:K38),"")</f>
        <v>6.8248771944100612</v>
      </c>
      <c r="M36" s="85">
        <f t="shared" si="0"/>
        <v>1.9524231842350586E-4</v>
      </c>
      <c r="N36" s="139">
        <f>IF(COUNT(M36:M38)&gt;0,COUNT(M36:M38)-1,"")</f>
        <v>2</v>
      </c>
    </row>
    <row r="37" spans="1:14" x14ac:dyDescent="0.2">
      <c r="A37" s="50"/>
      <c r="B37" s="49"/>
      <c r="C37" s="64"/>
      <c r="D37" s="64"/>
      <c r="E37" s="64"/>
      <c r="F37" s="64"/>
      <c r="G37" s="64"/>
      <c r="H37" s="64"/>
      <c r="I37" s="55"/>
      <c r="J37" s="62">
        <v>7460000</v>
      </c>
      <c r="K37" s="13">
        <f t="shared" si="1"/>
        <v>6.8727388274726691</v>
      </c>
      <c r="L37" s="84">
        <f>IF(J37&gt;1,AVERAGE(K36:K38),"")</f>
        <v>6.8248771944100612</v>
      </c>
      <c r="M37" s="85">
        <f t="shared" si="0"/>
        <v>2.2907359194197143E-3</v>
      </c>
      <c r="N37" s="137"/>
    </row>
    <row r="38" spans="1:14" x14ac:dyDescent="0.2">
      <c r="A38" s="79"/>
      <c r="B38" s="14"/>
      <c r="C38" s="65"/>
      <c r="D38" s="65"/>
      <c r="E38" s="65"/>
      <c r="F38" s="65"/>
      <c r="G38" s="65"/>
      <c r="H38" s="65"/>
      <c r="I38" s="57"/>
      <c r="J38" s="62">
        <v>6180000</v>
      </c>
      <c r="K38" s="15">
        <f t="shared" si="1"/>
        <v>6.7909884750888159</v>
      </c>
      <c r="L38" s="52">
        <f>IF(J38&gt;1,AVERAGE(K36:K38),"")</f>
        <v>6.8248771944100612</v>
      </c>
      <c r="M38" s="83">
        <f t="shared" si="0"/>
        <v>1.1484452972341495E-3</v>
      </c>
      <c r="N38" s="140"/>
    </row>
    <row r="39" spans="1:14" x14ac:dyDescent="0.2">
      <c r="A39" s="48">
        <v>15</v>
      </c>
      <c r="B39" s="12"/>
      <c r="C39" s="63"/>
      <c r="D39" s="63"/>
      <c r="E39" s="63"/>
      <c r="F39" s="63"/>
      <c r="G39" s="63"/>
      <c r="H39" s="63"/>
      <c r="I39" s="54"/>
      <c r="J39" s="59">
        <v>8800000</v>
      </c>
      <c r="K39" s="13">
        <f t="shared" si="1"/>
        <v>6.9444826721501682</v>
      </c>
      <c r="L39" s="84">
        <f>IF(J39&gt;1,AVERAGE(K39:K41),"")</f>
        <v>6.9379771616177921</v>
      </c>
      <c r="M39" s="51">
        <f t="shared" si="0"/>
        <v>4.232166728685683E-5</v>
      </c>
      <c r="N39" s="137">
        <f>IF(COUNT(M39:M41)&gt;0,COUNT(M39:M41)-1,"")</f>
        <v>2</v>
      </c>
    </row>
    <row r="40" spans="1:14" x14ac:dyDescent="0.2">
      <c r="A40" s="50"/>
      <c r="B40" s="49"/>
      <c r="C40" s="64"/>
      <c r="D40" s="64"/>
      <c r="E40" s="64"/>
      <c r="F40" s="64"/>
      <c r="G40" s="64"/>
      <c r="H40" s="64"/>
      <c r="I40" s="55"/>
      <c r="J40" s="60">
        <v>8510000</v>
      </c>
      <c r="K40" s="13">
        <f t="shared" si="1"/>
        <v>6.929929560084588</v>
      </c>
      <c r="L40" s="84">
        <f>IF(J40&gt;1,AVERAGE(K39:K41),"")</f>
        <v>6.9379771616177921</v>
      </c>
      <c r="M40" s="85">
        <f t="shared" si="0"/>
        <v>6.47638904372282E-5</v>
      </c>
      <c r="N40" s="137"/>
    </row>
    <row r="41" spans="1:14" x14ac:dyDescent="0.2">
      <c r="A41" s="72"/>
      <c r="B41" s="73"/>
      <c r="C41" s="74"/>
      <c r="D41" s="74"/>
      <c r="E41" s="74"/>
      <c r="F41" s="74"/>
      <c r="G41" s="74"/>
      <c r="H41" s="74"/>
      <c r="I41" s="82"/>
      <c r="J41" s="75">
        <v>8700000</v>
      </c>
      <c r="K41" s="76">
        <f t="shared" si="1"/>
        <v>6.9395192526186182</v>
      </c>
      <c r="L41" s="77">
        <f>IF(J41&gt;1,AVERAGE(K39:K41),"")</f>
        <v>6.9379771616177921</v>
      </c>
      <c r="M41" s="85">
        <f t="shared" si="0"/>
        <v>2.3780446548289665E-6</v>
      </c>
      <c r="N41" s="138"/>
    </row>
    <row r="42" spans="1:14" x14ac:dyDescent="0.2">
      <c r="A42" s="78">
        <v>16</v>
      </c>
      <c r="B42" s="16"/>
      <c r="C42" s="66"/>
      <c r="D42" s="66"/>
      <c r="E42" s="66"/>
      <c r="F42" s="66"/>
      <c r="G42" s="66"/>
      <c r="H42" s="66"/>
      <c r="I42" s="56"/>
      <c r="J42" s="62">
        <v>7910000</v>
      </c>
      <c r="K42" s="17">
        <f t="shared" si="1"/>
        <v>6.8981764834976769</v>
      </c>
      <c r="L42" s="90">
        <f>IF(J42&gt;1,AVERAGE(K42:K44),"")</f>
        <v>6.8981764834976769</v>
      </c>
      <c r="M42" s="85">
        <f t="shared" si="0"/>
        <v>0</v>
      </c>
      <c r="N42" s="139">
        <f>IF(COUNT(M42:M44)&gt;0,COUNT(M42:M44)-1,"")</f>
        <v>0</v>
      </c>
    </row>
    <row r="43" spans="1:14" x14ac:dyDescent="0.2">
      <c r="A43" s="50"/>
      <c r="B43" s="49"/>
      <c r="C43" s="64"/>
      <c r="D43" s="64"/>
      <c r="E43" s="64"/>
      <c r="F43" s="64"/>
      <c r="G43" s="64"/>
      <c r="H43" s="64"/>
      <c r="I43" s="55"/>
      <c r="J43" s="60"/>
      <c r="K43" s="13" t="str">
        <f t="shared" si="1"/>
        <v/>
      </c>
      <c r="L43" s="84" t="str">
        <f>IF(J43&gt;1,AVERAGE(K42:K44),"")</f>
        <v/>
      </c>
      <c r="M43" s="85" t="str">
        <f t="shared" si="0"/>
        <v/>
      </c>
      <c r="N43" s="137"/>
    </row>
    <row r="44" spans="1:14" x14ac:dyDescent="0.2">
      <c r="A44" s="79"/>
      <c r="B44" s="14"/>
      <c r="C44" s="65"/>
      <c r="D44" s="65"/>
      <c r="E44" s="65"/>
      <c r="F44" s="65"/>
      <c r="G44" s="65"/>
      <c r="H44" s="65"/>
      <c r="I44" s="57"/>
      <c r="J44" s="61"/>
      <c r="K44" s="15" t="str">
        <f t="shared" si="1"/>
        <v/>
      </c>
      <c r="L44" s="52" t="str">
        <f>IF(J44&gt;1,AVERAGE(K42:K44),"")</f>
        <v/>
      </c>
      <c r="M44" s="83" t="str">
        <f t="shared" si="0"/>
        <v/>
      </c>
      <c r="N44" s="140"/>
    </row>
    <row r="45" spans="1:14" x14ac:dyDescent="0.2">
      <c r="A45" s="48"/>
      <c r="B45" s="12"/>
      <c r="C45" s="63"/>
      <c r="D45" s="63"/>
      <c r="E45" s="63"/>
      <c r="F45" s="63"/>
      <c r="G45" s="63"/>
      <c r="H45" s="63"/>
      <c r="I45" s="54"/>
      <c r="J45" s="59"/>
      <c r="K45" s="13" t="str">
        <f t="shared" si="1"/>
        <v/>
      </c>
      <c r="L45" s="84" t="str">
        <f>IF(J45&gt;1,AVERAGE(K45:K47),"")</f>
        <v/>
      </c>
      <c r="M45" s="51" t="str">
        <f t="shared" si="0"/>
        <v/>
      </c>
      <c r="N45" s="137" t="str">
        <f>IF(COUNT(M45:M47)&gt;0,COUNT(M45:M47)-1,"")</f>
        <v/>
      </c>
    </row>
    <row r="46" spans="1:14" x14ac:dyDescent="0.2">
      <c r="A46" s="50"/>
      <c r="B46" s="49"/>
      <c r="C46" s="64"/>
      <c r="D46" s="64"/>
      <c r="E46" s="64"/>
      <c r="F46" s="64"/>
      <c r="G46" s="64"/>
      <c r="H46" s="64"/>
      <c r="I46" s="55"/>
      <c r="J46" s="60"/>
      <c r="K46" s="13" t="str">
        <f t="shared" si="1"/>
        <v/>
      </c>
      <c r="L46" s="84" t="str">
        <f>IF(J46&gt;1,AVERAGE(K45:K47),"")</f>
        <v/>
      </c>
      <c r="M46" s="85" t="str">
        <f t="shared" si="0"/>
        <v/>
      </c>
      <c r="N46" s="137"/>
    </row>
    <row r="47" spans="1:14" ht="13.5" thickBot="1" x14ac:dyDescent="0.25">
      <c r="A47" s="89"/>
      <c r="B47" s="18"/>
      <c r="C47" s="67"/>
      <c r="D47" s="67"/>
      <c r="E47" s="67"/>
      <c r="F47" s="67"/>
      <c r="G47" s="67"/>
      <c r="H47" s="67"/>
      <c r="I47" s="58"/>
      <c r="J47" s="61"/>
      <c r="K47" s="13" t="str">
        <f t="shared" si="1"/>
        <v/>
      </c>
      <c r="L47" s="52" t="str">
        <f>IF(J47&gt;1,AVERAGE(K45:K47),"")</f>
        <v/>
      </c>
      <c r="M47" s="85" t="str">
        <f t="shared" si="0"/>
        <v/>
      </c>
      <c r="N47" s="140"/>
    </row>
    <row r="48" spans="1:14" ht="13.5" thickBot="1" x14ac:dyDescent="0.25">
      <c r="L48" s="4" t="s">
        <v>94</v>
      </c>
      <c r="M48" s="19">
        <f>SUM(M9:M47)</f>
        <v>1.5377830672676937E-2</v>
      </c>
      <c r="N48" s="53">
        <f>SUM(N9:N47)</f>
        <v>21</v>
      </c>
    </row>
    <row r="49" spans="1:13" ht="13.5" thickBot="1" x14ac:dyDescent="0.25">
      <c r="A49" s="20" t="s">
        <v>88</v>
      </c>
      <c r="I49" s="21"/>
      <c r="J49" s="22"/>
      <c r="K49" s="23"/>
      <c r="L49" s="4" t="s">
        <v>95</v>
      </c>
      <c r="M49" s="24">
        <f>2*M48</f>
        <v>3.0755661345353874E-2</v>
      </c>
    </row>
    <row r="50" spans="1:13" ht="13.5" thickBot="1" x14ac:dyDescent="0.25">
      <c r="A50" s="148" t="s">
        <v>87</v>
      </c>
      <c r="B50" s="148"/>
      <c r="C50" s="148"/>
      <c r="D50" s="148"/>
      <c r="E50" s="148"/>
      <c r="F50" s="148"/>
      <c r="G50" s="148"/>
      <c r="H50" s="148"/>
      <c r="I50" s="25"/>
      <c r="J50" s="22"/>
      <c r="K50" s="26"/>
    </row>
    <row r="51" spans="1:13" ht="14.25" x14ac:dyDescent="0.25">
      <c r="A51" s="148"/>
      <c r="B51" s="148"/>
      <c r="C51" s="148"/>
      <c r="D51" s="148"/>
      <c r="E51" s="148"/>
      <c r="F51" s="148"/>
      <c r="G51" s="148"/>
      <c r="H51" s="148"/>
      <c r="I51" s="25"/>
      <c r="J51" s="27"/>
      <c r="K51" s="27"/>
      <c r="M51" s="28" t="s">
        <v>109</v>
      </c>
    </row>
    <row r="52" spans="1:13" ht="13.5" thickBot="1" x14ac:dyDescent="0.25">
      <c r="A52" s="148"/>
      <c r="B52" s="148"/>
      <c r="C52" s="148"/>
      <c r="D52" s="148"/>
      <c r="E52" s="148"/>
      <c r="F52" s="148"/>
      <c r="G52" s="148"/>
      <c r="H52" s="148"/>
      <c r="M52" s="29">
        <f>(M49/N48)^0.5</f>
        <v>3.8269508778657042E-2</v>
      </c>
    </row>
    <row r="53" spans="1:13" x14ac:dyDescent="0.2">
      <c r="A53" s="148"/>
      <c r="B53" s="148"/>
      <c r="C53" s="148"/>
      <c r="D53" s="148"/>
      <c r="E53" s="148"/>
      <c r="F53" s="148"/>
      <c r="G53" s="148"/>
      <c r="H53" s="148"/>
      <c r="J53" s="3"/>
      <c r="K53" s="30"/>
    </row>
    <row r="54" spans="1:13" x14ac:dyDescent="0.2">
      <c r="A54" s="148"/>
      <c r="B54" s="148"/>
      <c r="C54" s="148"/>
      <c r="D54" s="148"/>
      <c r="E54" s="148"/>
      <c r="F54" s="148"/>
      <c r="G54" s="148"/>
      <c r="H54" s="148"/>
      <c r="J54" s="31"/>
      <c r="K54" s="68" t="s">
        <v>25</v>
      </c>
      <c r="L54" s="69">
        <f>MIN(L9:L47)</f>
        <v>6.6312398132855606</v>
      </c>
    </row>
    <row r="55" spans="1:13" x14ac:dyDescent="0.2">
      <c r="A55" s="148"/>
      <c r="B55" s="148"/>
      <c r="C55" s="148"/>
      <c r="D55" s="148"/>
      <c r="E55" s="148"/>
      <c r="F55" s="148"/>
      <c r="G55" s="148"/>
      <c r="H55" s="148"/>
      <c r="K55" s="70" t="s">
        <v>26</v>
      </c>
      <c r="L55" s="71">
        <f>MAX(L9:L47)</f>
        <v>7.0317735725550508</v>
      </c>
    </row>
    <row r="56" spans="1:13" x14ac:dyDescent="0.2">
      <c r="A56" s="148"/>
      <c r="B56" s="148"/>
      <c r="C56" s="148"/>
      <c r="D56" s="148"/>
      <c r="E56" s="148"/>
      <c r="F56" s="148"/>
      <c r="G56" s="148"/>
      <c r="H56" s="148"/>
    </row>
    <row r="60" spans="1:13" x14ac:dyDescent="0.2">
      <c r="A60" s="4"/>
    </row>
    <row r="61" spans="1:13" x14ac:dyDescent="0.2">
      <c r="A61" s="32"/>
      <c r="B61" s="32"/>
    </row>
    <row r="62" spans="1:13" x14ac:dyDescent="0.2">
      <c r="B62" s="4"/>
    </row>
    <row r="63" spans="1:13" x14ac:dyDescent="0.2">
      <c r="B63" s="4"/>
    </row>
  </sheetData>
  <sheetProtection selectLockedCells="1"/>
  <mergeCells count="19">
    <mergeCell ref="A50:H56"/>
    <mergeCell ref="N30:N32"/>
    <mergeCell ref="N33:N35"/>
    <mergeCell ref="N36:N38"/>
    <mergeCell ref="N39:N41"/>
    <mergeCell ref="N42:N44"/>
    <mergeCell ref="N45:N47"/>
    <mergeCell ref="N27:N29"/>
    <mergeCell ref="B3:D3"/>
    <mergeCell ref="B4:D4"/>
    <mergeCell ref="F4:I4"/>
    <mergeCell ref="B5:D5"/>
    <mergeCell ref="B6:D6"/>
    <mergeCell ref="N9:N11"/>
    <mergeCell ref="N12:N14"/>
    <mergeCell ref="N15:N17"/>
    <mergeCell ref="N18:N20"/>
    <mergeCell ref="N21:N23"/>
    <mergeCell ref="N24:N26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63"/>
  <sheetViews>
    <sheetView zoomScale="70" zoomScaleNormal="70" workbookViewId="0">
      <selection activeCell="M8" sqref="M8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6.7109375" style="2" customWidth="1"/>
    <col min="13" max="13" width="25.28515625" style="2" customWidth="1"/>
    <col min="14" max="14" width="21.28515625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105</v>
      </c>
      <c r="C3" s="142"/>
      <c r="D3" s="143"/>
      <c r="F3" s="4"/>
    </row>
    <row r="4" spans="1:14" x14ac:dyDescent="0.2">
      <c r="A4" s="3" t="s">
        <v>98</v>
      </c>
      <c r="B4" s="141" t="s">
        <v>30</v>
      </c>
      <c r="C4" s="142"/>
      <c r="D4" s="143"/>
      <c r="F4" s="144" t="s">
        <v>62</v>
      </c>
      <c r="G4" s="145"/>
      <c r="H4" s="145"/>
      <c r="I4" s="146"/>
    </row>
    <row r="5" spans="1:14" x14ac:dyDescent="0.2">
      <c r="A5" s="5"/>
      <c r="B5" s="141" t="s">
        <v>63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88">
        <v>2</v>
      </c>
      <c r="B9" s="12"/>
      <c r="C9" s="63"/>
      <c r="D9" s="63"/>
      <c r="E9" s="63"/>
      <c r="F9" s="63"/>
      <c r="G9" s="63"/>
      <c r="H9" s="63"/>
      <c r="I9" s="54"/>
      <c r="J9" s="59">
        <v>5386000000</v>
      </c>
      <c r="K9" s="13">
        <f>IF(J9&gt;1,LOG10(J9),"")</f>
        <v>9.7312663490754918</v>
      </c>
      <c r="L9" s="84">
        <f>IF(J9&gt;1,AVERAGE(K9:K11),"")</f>
        <v>9.7431666684178779</v>
      </c>
      <c r="M9" s="85">
        <f t="shared" ref="M9:M47" si="0">IF(J9&gt;1,(K9-L9)^2,"")</f>
        <v>1.4161760045076902E-4</v>
      </c>
      <c r="N9" s="137">
        <f>IF(COUNT(M9:M11)&gt;0,COUNT(M9:M11)-1,"")</f>
        <v>2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5601000000</v>
      </c>
      <c r="K10" s="13">
        <f t="shared" ref="K10:K47" si="1">IF(J10&gt;1,LOG10(J10),"")</f>
        <v>9.7482655726687408</v>
      </c>
      <c r="L10" s="84">
        <f>IF(J10&gt;1,AVERAGE(K9:K11),"")</f>
        <v>9.7431666684178779</v>
      </c>
      <c r="M10" s="85">
        <f t="shared" si="0"/>
        <v>2.5998824559467764E-5</v>
      </c>
      <c r="N10" s="137"/>
    </row>
    <row r="11" spans="1:14" x14ac:dyDescent="0.2">
      <c r="A11" s="72"/>
      <c r="B11" s="73"/>
      <c r="C11" s="74"/>
      <c r="D11" s="74"/>
      <c r="E11" s="74"/>
      <c r="F11" s="74"/>
      <c r="G11" s="74"/>
      <c r="H11" s="74"/>
      <c r="I11" s="55"/>
      <c r="J11" s="75">
        <v>5623000000</v>
      </c>
      <c r="K11" s="76">
        <f t="shared" si="1"/>
        <v>9.7499680835094029</v>
      </c>
      <c r="L11" s="77">
        <f>IF(J11&gt;1,AVERAGE(K9:K11),"")</f>
        <v>9.7431666684178779</v>
      </c>
      <c r="M11" s="85">
        <f t="shared" si="0"/>
        <v>4.6259247247223846E-5</v>
      </c>
      <c r="N11" s="138"/>
    </row>
    <row r="12" spans="1:14" x14ac:dyDescent="0.2">
      <c r="A12" s="78">
        <v>4</v>
      </c>
      <c r="B12" s="16"/>
      <c r="C12" s="66"/>
      <c r="D12" s="66"/>
      <c r="E12" s="66"/>
      <c r="F12" s="66"/>
      <c r="G12" s="66"/>
      <c r="H12" s="66"/>
      <c r="I12" s="56"/>
      <c r="J12" s="62">
        <v>4242000000</v>
      </c>
      <c r="K12" s="17">
        <f t="shared" si="1"/>
        <v>9.6275706641805439</v>
      </c>
      <c r="L12" s="90">
        <f>IF(J12&gt;1,AVERAGE(K12:K14),"")</f>
        <v>9.6272318665265839</v>
      </c>
      <c r="M12" s="85">
        <f t="shared" si="0"/>
        <v>1.1478385032876165E-7</v>
      </c>
      <c r="N12" s="139">
        <f>IF(COUNT(M12:M14)&gt;0,COUNT(M12:M14)-1,"")</f>
        <v>2</v>
      </c>
    </row>
    <row r="13" spans="1:14" x14ac:dyDescent="0.2">
      <c r="A13" s="87"/>
      <c r="B13" s="49"/>
      <c r="C13" s="63"/>
      <c r="D13" s="63"/>
      <c r="E13" s="63"/>
      <c r="F13" s="63"/>
      <c r="G13" s="63"/>
      <c r="H13" s="63"/>
      <c r="I13" s="55"/>
      <c r="J13" s="60">
        <v>4300000000</v>
      </c>
      <c r="K13" s="13">
        <f t="shared" si="1"/>
        <v>9.6334684555795871</v>
      </c>
      <c r="L13" s="84">
        <f>IF(J13&gt;1,AVERAGE(K12:K14),"")</f>
        <v>9.6272318665265839</v>
      </c>
      <c r="M13" s="51">
        <f t="shared" si="0"/>
        <v>3.8895043016039E-5</v>
      </c>
      <c r="N13" s="137"/>
    </row>
    <row r="14" spans="1:14" x14ac:dyDescent="0.2">
      <c r="A14" s="79"/>
      <c r="B14" s="14"/>
      <c r="C14" s="80"/>
      <c r="D14" s="80"/>
      <c r="E14" s="80"/>
      <c r="F14" s="80"/>
      <c r="G14" s="80"/>
      <c r="H14" s="80"/>
      <c r="I14" s="57"/>
      <c r="J14" s="61">
        <v>4175000000</v>
      </c>
      <c r="K14" s="15">
        <f t="shared" si="1"/>
        <v>9.6206564798196208</v>
      </c>
      <c r="L14" s="81">
        <f>IF(J14&gt;1,AVERAGE(K12:K14),"")</f>
        <v>9.6272318665265839</v>
      </c>
      <c r="M14" s="86">
        <f t="shared" si="0"/>
        <v>4.3235710346107248E-5</v>
      </c>
      <c r="N14" s="140"/>
    </row>
    <row r="15" spans="1:14" x14ac:dyDescent="0.2">
      <c r="A15" s="48">
        <v>5</v>
      </c>
      <c r="B15" s="12"/>
      <c r="C15" s="63"/>
      <c r="D15" s="63"/>
      <c r="E15" s="63"/>
      <c r="F15" s="63"/>
      <c r="G15" s="63"/>
      <c r="H15" s="63"/>
      <c r="I15" s="54"/>
      <c r="J15" s="59">
        <v>4559000000</v>
      </c>
      <c r="K15" s="13">
        <f t="shared" si="1"/>
        <v>9.6588695922019632</v>
      </c>
      <c r="L15" s="84">
        <f>IF(J15&gt;1,AVERAGE(K15:K17),"")</f>
        <v>9.6840160388881937</v>
      </c>
      <c r="M15" s="51">
        <f t="shared" si="0"/>
        <v>6.3234378094343595E-4</v>
      </c>
      <c r="N15" s="137">
        <f>IF(COUNT(M15:M17)&gt;0,COUNT(M15:M17)-1,"")</f>
        <v>2</v>
      </c>
    </row>
    <row r="16" spans="1:14" x14ac:dyDescent="0.2">
      <c r="A16" s="87"/>
      <c r="B16" s="49"/>
      <c r="C16" s="64"/>
      <c r="D16" s="64"/>
      <c r="E16" s="64"/>
      <c r="F16" s="64"/>
      <c r="G16" s="64"/>
      <c r="H16" s="64"/>
      <c r="I16" s="55"/>
      <c r="J16" s="60">
        <v>5343000000</v>
      </c>
      <c r="K16" s="13">
        <f t="shared" si="1"/>
        <v>9.7277851741829053</v>
      </c>
      <c r="L16" s="84">
        <f>IF(J16&gt;1,AVERAGE(K15:K17),"")</f>
        <v>9.6840160388881937</v>
      </c>
      <c r="M16" s="85">
        <f t="shared" si="0"/>
        <v>1.915737204446769E-3</v>
      </c>
      <c r="N16" s="137"/>
    </row>
    <row r="17" spans="1:14" x14ac:dyDescent="0.2">
      <c r="A17" s="72"/>
      <c r="B17" s="73"/>
      <c r="C17" s="74"/>
      <c r="D17" s="74"/>
      <c r="E17" s="74"/>
      <c r="F17" s="74"/>
      <c r="G17" s="74"/>
      <c r="H17" s="74"/>
      <c r="I17" s="82"/>
      <c r="J17" s="75">
        <v>4628000000</v>
      </c>
      <c r="K17" s="76">
        <f t="shared" si="1"/>
        <v>9.6653933502797127</v>
      </c>
      <c r="L17" s="77">
        <f>IF(J17&gt;1,AVERAGE(K15:K17),"")</f>
        <v>9.6840160388881937</v>
      </c>
      <c r="M17" s="85">
        <f t="shared" si="0"/>
        <v>3.4680453100844954E-4</v>
      </c>
      <c r="N17" s="138"/>
    </row>
    <row r="18" spans="1:14" x14ac:dyDescent="0.2">
      <c r="A18" s="78">
        <v>6</v>
      </c>
      <c r="B18" s="16"/>
      <c r="C18" s="66"/>
      <c r="D18" s="66"/>
      <c r="E18" s="66"/>
      <c r="F18" s="66"/>
      <c r="G18" s="66"/>
      <c r="H18" s="66"/>
      <c r="I18" s="56"/>
      <c r="J18" s="62">
        <v>4303000000</v>
      </c>
      <c r="K18" s="17">
        <f t="shared" si="1"/>
        <v>9.6337713460825558</v>
      </c>
      <c r="L18" s="90">
        <f>IF(J18&gt;1,AVERAGE(K18:K20),"")</f>
        <v>9.6031031223601921</v>
      </c>
      <c r="M18" s="85">
        <f t="shared" si="0"/>
        <v>9.4053994628494938E-4</v>
      </c>
      <c r="N18" s="139">
        <f>IF(COUNT(M18:M20)&gt;0,COUNT(M18:M20)-1,"")</f>
        <v>2</v>
      </c>
    </row>
    <row r="19" spans="1:14" x14ac:dyDescent="0.2">
      <c r="A19" s="87"/>
      <c r="B19" s="49"/>
      <c r="C19" s="64"/>
      <c r="D19" s="64"/>
      <c r="E19" s="64"/>
      <c r="F19" s="64"/>
      <c r="G19" s="64"/>
      <c r="H19" s="64"/>
      <c r="I19" s="55"/>
      <c r="J19" s="60">
        <v>5288000000</v>
      </c>
      <c r="K19" s="13">
        <f t="shared" si="1"/>
        <v>9.7232914464775835</v>
      </c>
      <c r="L19" s="84">
        <f>IF(J19&gt;1,AVERAGE(K18:K20),"")</f>
        <v>9.6031031223601921</v>
      </c>
      <c r="M19" s="85">
        <f t="shared" si="0"/>
        <v>1.4445233254147111E-2</v>
      </c>
      <c r="N19" s="137"/>
    </row>
    <row r="20" spans="1:14" x14ac:dyDescent="0.2">
      <c r="A20" s="79"/>
      <c r="B20" s="14"/>
      <c r="C20" s="65"/>
      <c r="D20" s="65"/>
      <c r="E20" s="65"/>
      <c r="F20" s="65"/>
      <c r="G20" s="65"/>
      <c r="H20" s="65"/>
      <c r="I20" s="57"/>
      <c r="J20" s="61">
        <v>2833000000</v>
      </c>
      <c r="K20" s="15">
        <f t="shared" si="1"/>
        <v>9.4522465745204372</v>
      </c>
      <c r="L20" s="52">
        <f>IF(J20&gt;1,AVERAGE(K18:K20),"")</f>
        <v>9.6031031223601921</v>
      </c>
      <c r="M20" s="83">
        <f t="shared" si="0"/>
        <v>2.2757698026128287E-2</v>
      </c>
      <c r="N20" s="140"/>
    </row>
    <row r="21" spans="1:14" x14ac:dyDescent="0.2">
      <c r="A21" s="48">
        <v>10</v>
      </c>
      <c r="B21" s="12"/>
      <c r="C21" s="63"/>
      <c r="D21" s="63"/>
      <c r="E21" s="63"/>
      <c r="F21" s="63"/>
      <c r="G21" s="63"/>
      <c r="H21" s="63"/>
      <c r="I21" s="54"/>
      <c r="J21" s="59">
        <v>3526000000</v>
      </c>
      <c r="K21" s="13">
        <f t="shared" si="1"/>
        <v>9.5472823079633038</v>
      </c>
      <c r="L21" s="84">
        <f>IF(J21&gt;1,AVERAGE(K21:K23),"")</f>
        <v>9.5689069192376817</v>
      </c>
      <c r="M21" s="51">
        <f t="shared" si="0"/>
        <v>4.6762381276795045E-4</v>
      </c>
      <c r="N21" s="137">
        <f>IF(COUNT(M21:M23)&gt;0,COUNT(M21:M23)-1,"")</f>
        <v>2</v>
      </c>
    </row>
    <row r="22" spans="1:14" x14ac:dyDescent="0.2">
      <c r="A22" s="87"/>
      <c r="B22" s="49"/>
      <c r="C22" s="64"/>
      <c r="D22" s="64"/>
      <c r="E22" s="64"/>
      <c r="F22" s="64"/>
      <c r="G22" s="64"/>
      <c r="H22" s="64"/>
      <c r="I22" s="55"/>
      <c r="J22" s="60">
        <v>3910000000</v>
      </c>
      <c r="K22" s="13">
        <f t="shared" si="1"/>
        <v>9.5921767573958672</v>
      </c>
      <c r="L22" s="84">
        <f>IF(J22&gt;1,AVERAGE(K21:K23),"")</f>
        <v>9.5689069192376817</v>
      </c>
      <c r="M22" s="85">
        <f t="shared" si="0"/>
        <v>5.414853679081463E-4</v>
      </c>
      <c r="N22" s="137"/>
    </row>
    <row r="23" spans="1:14" x14ac:dyDescent="0.2">
      <c r="A23" s="72"/>
      <c r="B23" s="73"/>
      <c r="C23" s="74"/>
      <c r="D23" s="74"/>
      <c r="E23" s="74"/>
      <c r="F23" s="74"/>
      <c r="G23" s="74"/>
      <c r="H23" s="74"/>
      <c r="I23" s="82"/>
      <c r="J23" s="75">
        <v>3692000000</v>
      </c>
      <c r="K23" s="76">
        <f t="shared" si="1"/>
        <v>9.567261692353874</v>
      </c>
      <c r="L23" s="77">
        <f>IF(J23&gt;1,AVERAGE(K21:K23),"")</f>
        <v>9.5689069192376817</v>
      </c>
      <c r="M23" s="85">
        <f t="shared" si="0"/>
        <v>2.7067714992033905E-6</v>
      </c>
      <c r="N23" s="138"/>
    </row>
    <row r="24" spans="1:14" x14ac:dyDescent="0.2">
      <c r="A24" s="78">
        <v>11</v>
      </c>
      <c r="B24" s="16"/>
      <c r="C24" s="66"/>
      <c r="D24" s="66"/>
      <c r="E24" s="66"/>
      <c r="F24" s="66"/>
      <c r="G24" s="66"/>
      <c r="H24" s="66"/>
      <c r="I24" s="56"/>
      <c r="J24" s="62">
        <v>4809000000</v>
      </c>
      <c r="K24" s="17">
        <f t="shared" si="1"/>
        <v>9.682054777073807</v>
      </c>
      <c r="L24" s="90">
        <f>IF(J24&gt;1,AVERAGE(K24:K26),"")</f>
        <v>9.6728681608718272</v>
      </c>
      <c r="M24" s="85">
        <f t="shared" si="0"/>
        <v>8.4393917242477816E-5</v>
      </c>
      <c r="N24" s="139">
        <f>IF(COUNT(M24:M26)&gt;0,COUNT(M24:M26)-1,"")</f>
        <v>2</v>
      </c>
    </row>
    <row r="25" spans="1:14" x14ac:dyDescent="0.2">
      <c r="A25" s="87"/>
      <c r="B25" s="49"/>
      <c r="C25" s="64"/>
      <c r="D25" s="64"/>
      <c r="E25" s="64"/>
      <c r="F25" s="64"/>
      <c r="G25" s="64"/>
      <c r="H25" s="64"/>
      <c r="I25" s="55"/>
      <c r="J25" s="60">
        <v>4444000000</v>
      </c>
      <c r="K25" s="13">
        <f t="shared" si="1"/>
        <v>9.6477740502688292</v>
      </c>
      <c r="L25" s="84">
        <f>IF(J25&gt;1,AVERAGE(K24:K26),"")</f>
        <v>9.6728681608718272</v>
      </c>
      <c r="M25" s="85">
        <f t="shared" si="0"/>
        <v>6.2971438695549886E-4</v>
      </c>
      <c r="N25" s="137"/>
    </row>
    <row r="26" spans="1:14" x14ac:dyDescent="0.2">
      <c r="A26" s="79"/>
      <c r="B26" s="14"/>
      <c r="C26" s="65"/>
      <c r="D26" s="65"/>
      <c r="E26" s="65"/>
      <c r="F26" s="65"/>
      <c r="G26" s="65"/>
      <c r="H26" s="65"/>
      <c r="I26" s="57"/>
      <c r="J26" s="61">
        <v>4884000000</v>
      </c>
      <c r="K26" s="15">
        <f t="shared" si="1"/>
        <v>9.6887756552728455</v>
      </c>
      <c r="L26" s="52">
        <f>IF(J26&gt;1,AVERAGE(K24:K26),"")</f>
        <v>9.6728681608718272</v>
      </c>
      <c r="M26" s="83">
        <f t="shared" si="0"/>
        <v>2.5304837811842667E-4</v>
      </c>
      <c r="N26" s="140"/>
    </row>
    <row r="27" spans="1:14" x14ac:dyDescent="0.2">
      <c r="A27" s="48">
        <v>12</v>
      </c>
      <c r="B27" s="12"/>
      <c r="C27" s="63"/>
      <c r="D27" s="63"/>
      <c r="E27" s="63"/>
      <c r="F27" s="63"/>
      <c r="G27" s="63"/>
      <c r="H27" s="63"/>
      <c r="I27" s="54"/>
      <c r="J27" s="59">
        <v>1373000000</v>
      </c>
      <c r="K27" s="13">
        <f t="shared" si="1"/>
        <v>9.1376705372367546</v>
      </c>
      <c r="L27" s="84">
        <f>IF(J27&gt;1,AVERAGE(K27:K29),"")</f>
        <v>9.1028782572258233</v>
      </c>
      <c r="M27" s="51">
        <f t="shared" si="0"/>
        <v>1.2105027483590473E-3</v>
      </c>
      <c r="N27" s="137">
        <f>IF(COUNT(M27:M29)&gt;0,COUNT(M27:M29)-1,"")</f>
        <v>2</v>
      </c>
    </row>
    <row r="28" spans="1:14" x14ac:dyDescent="0.2">
      <c r="A28" s="87"/>
      <c r="B28" s="49"/>
      <c r="C28" s="64"/>
      <c r="D28" s="64"/>
      <c r="E28" s="64"/>
      <c r="F28" s="64"/>
      <c r="G28" s="64"/>
      <c r="H28" s="64"/>
      <c r="I28" s="55"/>
      <c r="J28" s="60">
        <v>943000000</v>
      </c>
      <c r="K28" s="13">
        <f t="shared" si="1"/>
        <v>8.9745116927373285</v>
      </c>
      <c r="L28" s="84">
        <f>IF(J28&gt;1,AVERAGE(K27:K29),"")</f>
        <v>9.1028782572258233</v>
      </c>
      <c r="M28" s="85">
        <f t="shared" si="0"/>
        <v>1.64779748785789E-2</v>
      </c>
      <c r="N28" s="137"/>
    </row>
    <row r="29" spans="1:14" x14ac:dyDescent="0.2">
      <c r="A29" s="72"/>
      <c r="B29" s="73"/>
      <c r="C29" s="74"/>
      <c r="D29" s="74"/>
      <c r="E29" s="74"/>
      <c r="F29" s="74"/>
      <c r="G29" s="74"/>
      <c r="H29" s="74"/>
      <c r="I29" s="82"/>
      <c r="J29" s="75">
        <v>1572000000</v>
      </c>
      <c r="K29" s="76">
        <f t="shared" si="1"/>
        <v>9.1964525417033887</v>
      </c>
      <c r="L29" s="77">
        <f>IF(J29&gt;1,AVERAGE(K27:K29),"")</f>
        <v>9.1028782572258233</v>
      </c>
      <c r="M29" s="85">
        <f t="shared" si="0"/>
        <v>8.7561467154883242E-3</v>
      </c>
      <c r="N29" s="138"/>
    </row>
    <row r="30" spans="1:14" x14ac:dyDescent="0.2">
      <c r="A30" s="78">
        <v>13</v>
      </c>
      <c r="B30" s="16"/>
      <c r="C30" s="66"/>
      <c r="D30" s="66"/>
      <c r="E30" s="66"/>
      <c r="F30" s="66"/>
      <c r="G30" s="66"/>
      <c r="H30" s="66"/>
      <c r="I30" s="56"/>
      <c r="J30" s="62">
        <v>4333000000</v>
      </c>
      <c r="K30" s="17">
        <f t="shared" si="1"/>
        <v>9.6367886890343755</v>
      </c>
      <c r="L30" s="90">
        <f>IF(J30&gt;1,AVERAGE(K30:K32),"")</f>
        <v>9.6462340031146159</v>
      </c>
      <c r="M30" s="85">
        <f t="shared" si="0"/>
        <v>8.9213958074387702E-5</v>
      </c>
      <c r="N30" s="139">
        <f>IF(COUNT(M30:M32)&gt;0,COUNT(M30:M32)-1,"")</f>
        <v>2</v>
      </c>
    </row>
    <row r="31" spans="1:14" x14ac:dyDescent="0.2">
      <c r="A31" s="87"/>
      <c r="B31" s="49"/>
      <c r="C31" s="64"/>
      <c r="D31" s="64"/>
      <c r="E31" s="64"/>
      <c r="F31" s="64"/>
      <c r="G31" s="64"/>
      <c r="H31" s="64"/>
      <c r="I31" s="55"/>
      <c r="J31" s="60">
        <v>4530000000</v>
      </c>
      <c r="K31" s="13">
        <f t="shared" si="1"/>
        <v>9.6560982020128314</v>
      </c>
      <c r="L31" s="84">
        <f>IF(J31&gt;1,AVERAGE(K30:K32),"")</f>
        <v>9.6462340031146159</v>
      </c>
      <c r="M31" s="85">
        <f t="shared" si="0"/>
        <v>9.7302419903556829E-5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>
        <v>4424000000</v>
      </c>
      <c r="K32" s="15">
        <f t="shared" si="1"/>
        <v>9.6458151182966425</v>
      </c>
      <c r="L32" s="52">
        <f>IF(J32&gt;1,AVERAGE(K30:K32),"")</f>
        <v>9.6462340031146159</v>
      </c>
      <c r="M32" s="83">
        <f t="shared" si="0"/>
        <v>1.7546449072857827E-7</v>
      </c>
      <c r="N32" s="140"/>
    </row>
    <row r="33" spans="1:14" x14ac:dyDescent="0.2">
      <c r="A33" s="48">
        <v>14</v>
      </c>
      <c r="B33" s="12"/>
      <c r="C33" s="63"/>
      <c r="D33" s="63"/>
      <c r="E33" s="63"/>
      <c r="F33" s="63"/>
      <c r="G33" s="63"/>
      <c r="H33" s="63"/>
      <c r="I33" s="54"/>
      <c r="J33" s="59">
        <v>3176000000</v>
      </c>
      <c r="K33" s="13">
        <f t="shared" si="1"/>
        <v>9.5018804937550581</v>
      </c>
      <c r="L33" s="84">
        <f>IF(J33&gt;1,AVERAGE(K33:K35),"")</f>
        <v>9.5326505840647293</v>
      </c>
      <c r="M33" s="51">
        <f t="shared" si="0"/>
        <v>9.4679845766532523E-4</v>
      </c>
      <c r="N33" s="137">
        <f>IF(COUNT(M33:M35)&gt;0,COUNT(M33:M35)-1,"")</f>
        <v>2</v>
      </c>
    </row>
    <row r="34" spans="1:14" x14ac:dyDescent="0.2">
      <c r="A34" s="87"/>
      <c r="B34" s="49"/>
      <c r="C34" s="64"/>
      <c r="D34" s="64"/>
      <c r="E34" s="64"/>
      <c r="F34" s="64"/>
      <c r="G34" s="64"/>
      <c r="H34" s="64"/>
      <c r="I34" s="55"/>
      <c r="J34" s="60">
        <v>3922000000</v>
      </c>
      <c r="K34" s="13">
        <f t="shared" si="1"/>
        <v>9.5935075893317645</v>
      </c>
      <c r="L34" s="84">
        <f>IF(J34&gt;1,AVERAGE(K33:K35),"")</f>
        <v>9.5326505840647293</v>
      </c>
      <c r="M34" s="85">
        <f t="shared" si="0"/>
        <v>3.7035750900719492E-3</v>
      </c>
      <c r="N34" s="137"/>
    </row>
    <row r="35" spans="1:14" x14ac:dyDescent="0.2">
      <c r="A35" s="72"/>
      <c r="B35" s="73"/>
      <c r="C35" s="74"/>
      <c r="D35" s="74"/>
      <c r="E35" s="74"/>
      <c r="F35" s="74"/>
      <c r="G35" s="74"/>
      <c r="H35" s="74"/>
      <c r="I35" s="82"/>
      <c r="J35" s="75">
        <v>3181000000</v>
      </c>
      <c r="K35" s="76">
        <f t="shared" si="1"/>
        <v>9.5025636691073636</v>
      </c>
      <c r="L35" s="77">
        <f>IF(J35&gt;1,AVERAGE(K33:K35),"")</f>
        <v>9.5326505840647293</v>
      </c>
      <c r="M35" s="85">
        <f t="shared" si="0"/>
        <v>9.0522245165175627E-4</v>
      </c>
      <c r="N35" s="138"/>
    </row>
    <row r="36" spans="1:14" x14ac:dyDescent="0.2">
      <c r="A36" s="78">
        <v>15</v>
      </c>
      <c r="B36" s="16"/>
      <c r="C36" s="66"/>
      <c r="D36" s="66"/>
      <c r="E36" s="66"/>
      <c r="F36" s="66"/>
      <c r="G36" s="66"/>
      <c r="H36" s="66"/>
      <c r="I36" s="56"/>
      <c r="J36" s="62">
        <v>4967000000</v>
      </c>
      <c r="K36" s="17">
        <f t="shared" si="1"/>
        <v>9.6960941599952228</v>
      </c>
      <c r="L36" s="90">
        <f>IF(J36&gt;1,AVERAGE(K36:K38),"")</f>
        <v>9.7011526280299751</v>
      </c>
      <c r="M36" s="85">
        <f t="shared" si="0"/>
        <v>2.5588098858610744E-5</v>
      </c>
      <c r="N36" s="139">
        <f>IF(COUNT(M36:M38)&gt;0,COUNT(M36:M38)-1,"")</f>
        <v>2</v>
      </c>
    </row>
    <row r="37" spans="1:14" x14ac:dyDescent="0.2">
      <c r="A37" s="50"/>
      <c r="B37" s="49"/>
      <c r="C37" s="64"/>
      <c r="D37" s="64"/>
      <c r="E37" s="64"/>
      <c r="F37" s="64"/>
      <c r="G37" s="64"/>
      <c r="H37" s="64"/>
      <c r="I37" s="55"/>
      <c r="J37" s="62">
        <v>5123000000</v>
      </c>
      <c r="K37" s="13">
        <f t="shared" si="1"/>
        <v>9.7095243558763418</v>
      </c>
      <c r="L37" s="84">
        <f>IF(J37&gt;1,AVERAGE(K36:K38),"")</f>
        <v>9.7011526280299751</v>
      </c>
      <c r="M37" s="85">
        <f t="shared" si="0"/>
        <v>7.0085827133630608E-5</v>
      </c>
      <c r="N37" s="137"/>
    </row>
    <row r="38" spans="1:14" x14ac:dyDescent="0.2">
      <c r="A38" s="79"/>
      <c r="B38" s="14"/>
      <c r="C38" s="65"/>
      <c r="D38" s="65"/>
      <c r="E38" s="65"/>
      <c r="F38" s="65"/>
      <c r="G38" s="65"/>
      <c r="H38" s="65"/>
      <c r="I38" s="57"/>
      <c r="J38" s="62">
        <v>4987000000</v>
      </c>
      <c r="K38" s="15">
        <f t="shared" si="1"/>
        <v>9.6978393682183626</v>
      </c>
      <c r="L38" s="52">
        <f>IF(J38&gt;1,AVERAGE(K36:K38),"")</f>
        <v>9.7011526280299751</v>
      </c>
      <c r="M38" s="83">
        <f t="shared" si="0"/>
        <v>1.0977690579246948E-5</v>
      </c>
      <c r="N38" s="140"/>
    </row>
    <row r="39" spans="1:14" x14ac:dyDescent="0.2">
      <c r="A39" s="48"/>
      <c r="B39" s="12"/>
      <c r="C39" s="63"/>
      <c r="D39" s="63"/>
      <c r="E39" s="63"/>
      <c r="F39" s="63"/>
      <c r="G39" s="63"/>
      <c r="H39" s="63"/>
      <c r="I39" s="54"/>
      <c r="J39" s="59"/>
      <c r="K39" s="13" t="str">
        <f t="shared" si="1"/>
        <v/>
      </c>
      <c r="L39" s="84" t="str">
        <f>IF(J39&gt;1,AVERAGE(K39:K41),"")</f>
        <v/>
      </c>
      <c r="M39" s="51" t="str">
        <f t="shared" si="0"/>
        <v/>
      </c>
      <c r="N39" s="137" t="str">
        <f>IF(COUNT(M39:M41)&gt;0,COUNT(M39:M41)-1,"")</f>
        <v/>
      </c>
    </row>
    <row r="40" spans="1:14" x14ac:dyDescent="0.2">
      <c r="A40" s="50"/>
      <c r="B40" s="49"/>
      <c r="C40" s="64"/>
      <c r="D40" s="64"/>
      <c r="E40" s="64"/>
      <c r="F40" s="64"/>
      <c r="G40" s="64"/>
      <c r="H40" s="64"/>
      <c r="I40" s="55"/>
      <c r="J40" s="60"/>
      <c r="K40" s="13" t="str">
        <f t="shared" si="1"/>
        <v/>
      </c>
      <c r="L40" s="84" t="str">
        <f>IF(J40&gt;1,AVERAGE(K39:K41),"")</f>
        <v/>
      </c>
      <c r="M40" s="85" t="str">
        <f t="shared" si="0"/>
        <v/>
      </c>
      <c r="N40" s="137"/>
    </row>
    <row r="41" spans="1:14" x14ac:dyDescent="0.2">
      <c r="A41" s="72"/>
      <c r="B41" s="73"/>
      <c r="C41" s="74"/>
      <c r="D41" s="74"/>
      <c r="E41" s="74"/>
      <c r="F41" s="74"/>
      <c r="G41" s="74"/>
      <c r="H41" s="74"/>
      <c r="I41" s="82"/>
      <c r="J41" s="75"/>
      <c r="K41" s="76" t="str">
        <f t="shared" si="1"/>
        <v/>
      </c>
      <c r="L41" s="77" t="str">
        <f>IF(J41&gt;1,AVERAGE(K39:K41),"")</f>
        <v/>
      </c>
      <c r="M41" s="85" t="str">
        <f t="shared" si="0"/>
        <v/>
      </c>
      <c r="N41" s="138"/>
    </row>
    <row r="42" spans="1:14" x14ac:dyDescent="0.2">
      <c r="A42" s="78"/>
      <c r="B42" s="16"/>
      <c r="C42" s="66"/>
      <c r="D42" s="66"/>
      <c r="E42" s="66"/>
      <c r="F42" s="66"/>
      <c r="G42" s="66"/>
      <c r="H42" s="66"/>
      <c r="I42" s="56"/>
      <c r="J42" s="62"/>
      <c r="K42" s="17" t="str">
        <f t="shared" si="1"/>
        <v/>
      </c>
      <c r="L42" s="90" t="str">
        <f>IF(J42&gt;1,AVERAGE(K42:K44),"")</f>
        <v/>
      </c>
      <c r="M42" s="85" t="str">
        <f t="shared" si="0"/>
        <v/>
      </c>
      <c r="N42" s="139" t="str">
        <f>IF(COUNT(M42:M44)&gt;0,COUNT(M42:M44)-1,"")</f>
        <v/>
      </c>
    </row>
    <row r="43" spans="1:14" x14ac:dyDescent="0.2">
      <c r="A43" s="50"/>
      <c r="B43" s="49"/>
      <c r="C43" s="64"/>
      <c r="D43" s="64"/>
      <c r="E43" s="64"/>
      <c r="F43" s="64"/>
      <c r="G43" s="64"/>
      <c r="H43" s="64"/>
      <c r="I43" s="55"/>
      <c r="J43" s="60"/>
      <c r="K43" s="13" t="str">
        <f t="shared" si="1"/>
        <v/>
      </c>
      <c r="L43" s="84" t="str">
        <f>IF(J43&gt;1,AVERAGE(K42:K44),"")</f>
        <v/>
      </c>
      <c r="M43" s="85" t="str">
        <f t="shared" si="0"/>
        <v/>
      </c>
      <c r="N43" s="137"/>
    </row>
    <row r="44" spans="1:14" x14ac:dyDescent="0.2">
      <c r="A44" s="79"/>
      <c r="B44" s="14"/>
      <c r="C44" s="65"/>
      <c r="D44" s="65"/>
      <c r="E44" s="65"/>
      <c r="F44" s="65"/>
      <c r="G44" s="65"/>
      <c r="H44" s="65"/>
      <c r="I44" s="57"/>
      <c r="J44" s="61"/>
      <c r="K44" s="15" t="str">
        <f t="shared" si="1"/>
        <v/>
      </c>
      <c r="L44" s="52" t="str">
        <f>IF(J44&gt;1,AVERAGE(K42:K44),"")</f>
        <v/>
      </c>
      <c r="M44" s="83" t="str">
        <f t="shared" si="0"/>
        <v/>
      </c>
      <c r="N44" s="140"/>
    </row>
    <row r="45" spans="1:14" x14ac:dyDescent="0.2">
      <c r="A45" s="48"/>
      <c r="B45" s="12"/>
      <c r="C45" s="63"/>
      <c r="D45" s="63"/>
      <c r="E45" s="63"/>
      <c r="F45" s="63"/>
      <c r="G45" s="63"/>
      <c r="H45" s="63"/>
      <c r="I45" s="54"/>
      <c r="J45" s="59"/>
      <c r="K45" s="13" t="str">
        <f t="shared" si="1"/>
        <v/>
      </c>
      <c r="L45" s="84" t="str">
        <f>IF(J45&gt;1,AVERAGE(K45:K47),"")</f>
        <v/>
      </c>
      <c r="M45" s="51" t="str">
        <f t="shared" si="0"/>
        <v/>
      </c>
      <c r="N45" s="137" t="str">
        <f>IF(COUNT(M45:M47)&gt;0,COUNT(M45:M47)-1,"")</f>
        <v/>
      </c>
    </row>
    <row r="46" spans="1:14" x14ac:dyDescent="0.2">
      <c r="A46" s="50"/>
      <c r="B46" s="49"/>
      <c r="C46" s="64"/>
      <c r="D46" s="64"/>
      <c r="E46" s="64"/>
      <c r="F46" s="64"/>
      <c r="G46" s="64"/>
      <c r="H46" s="64"/>
      <c r="I46" s="55"/>
      <c r="J46" s="60"/>
      <c r="K46" s="13" t="str">
        <f t="shared" si="1"/>
        <v/>
      </c>
      <c r="L46" s="84" t="str">
        <f>IF(J46&gt;1,AVERAGE(K45:K47),"")</f>
        <v/>
      </c>
      <c r="M46" s="85" t="str">
        <f t="shared" si="0"/>
        <v/>
      </c>
      <c r="N46" s="137"/>
    </row>
    <row r="47" spans="1:14" ht="13.5" thickBot="1" x14ac:dyDescent="0.25">
      <c r="A47" s="89"/>
      <c r="B47" s="18"/>
      <c r="C47" s="67"/>
      <c r="D47" s="67"/>
      <c r="E47" s="67"/>
      <c r="F47" s="67"/>
      <c r="G47" s="67"/>
      <c r="H47" s="67"/>
      <c r="I47" s="58"/>
      <c r="J47" s="61"/>
      <c r="K47" s="13" t="str">
        <f t="shared" si="1"/>
        <v/>
      </c>
      <c r="L47" s="52" t="str">
        <f>IF(J47&gt;1,AVERAGE(K45:K47),"")</f>
        <v/>
      </c>
      <c r="M47" s="85" t="str">
        <f t="shared" si="0"/>
        <v/>
      </c>
      <c r="N47" s="140"/>
    </row>
    <row r="48" spans="1:14" ht="13.5" thickBot="1" x14ac:dyDescent="0.25">
      <c r="L48" s="4" t="s">
        <v>94</v>
      </c>
      <c r="M48" s="19">
        <f>SUM(M9:M47)</f>
        <v>7.5607014387776103E-2</v>
      </c>
      <c r="N48" s="53">
        <f>SUM(N9:N47)</f>
        <v>20</v>
      </c>
    </row>
    <row r="49" spans="1:13" ht="13.5" thickBot="1" x14ac:dyDescent="0.25">
      <c r="A49" s="20" t="s">
        <v>88</v>
      </c>
      <c r="I49" s="21"/>
      <c r="J49" s="22"/>
      <c r="K49" s="23"/>
      <c r="L49" s="4" t="s">
        <v>95</v>
      </c>
      <c r="M49" s="24">
        <f>2*M48</f>
        <v>0.15121402877555221</v>
      </c>
    </row>
    <row r="50" spans="1:13" ht="13.5" thickBot="1" x14ac:dyDescent="0.25">
      <c r="A50" s="148"/>
      <c r="B50" s="148"/>
      <c r="C50" s="148"/>
      <c r="D50" s="148"/>
      <c r="E50" s="148"/>
      <c r="F50" s="148"/>
      <c r="G50" s="148"/>
      <c r="H50" s="148"/>
      <c r="I50" s="25"/>
      <c r="J50" s="22"/>
      <c r="K50" s="26"/>
    </row>
    <row r="51" spans="1:13" ht="14.25" x14ac:dyDescent="0.25">
      <c r="A51" s="148"/>
      <c r="B51" s="148"/>
      <c r="C51" s="148"/>
      <c r="D51" s="148"/>
      <c r="E51" s="148"/>
      <c r="F51" s="148"/>
      <c r="G51" s="148"/>
      <c r="H51" s="148"/>
      <c r="I51" s="25"/>
      <c r="J51" s="27"/>
      <c r="K51" s="27"/>
      <c r="M51" s="28" t="s">
        <v>109</v>
      </c>
    </row>
    <row r="52" spans="1:13" ht="13.5" thickBot="1" x14ac:dyDescent="0.25">
      <c r="A52" s="148"/>
      <c r="B52" s="148"/>
      <c r="C52" s="148"/>
      <c r="D52" s="148"/>
      <c r="E52" s="148"/>
      <c r="F52" s="148"/>
      <c r="G52" s="148"/>
      <c r="H52" s="148"/>
      <c r="M52" s="29">
        <f>(M49/N48)^0.5</f>
        <v>8.6952294039764191E-2</v>
      </c>
    </row>
    <row r="53" spans="1:13" x14ac:dyDescent="0.2">
      <c r="A53" s="148"/>
      <c r="B53" s="148"/>
      <c r="C53" s="148"/>
      <c r="D53" s="148"/>
      <c r="E53" s="148"/>
      <c r="F53" s="148"/>
      <c r="G53" s="148"/>
      <c r="H53" s="148"/>
      <c r="J53" s="3"/>
      <c r="K53" s="30"/>
    </row>
    <row r="54" spans="1:13" x14ac:dyDescent="0.2">
      <c r="A54" s="148"/>
      <c r="B54" s="148"/>
      <c r="C54" s="148"/>
      <c r="D54" s="148"/>
      <c r="E54" s="148"/>
      <c r="F54" s="148"/>
      <c r="G54" s="148"/>
      <c r="H54" s="148"/>
      <c r="J54" s="31"/>
      <c r="K54" s="68" t="s">
        <v>25</v>
      </c>
      <c r="L54" s="69">
        <f>MIN(L9:L47)</f>
        <v>9.1028782572258233</v>
      </c>
    </row>
    <row r="55" spans="1:13" x14ac:dyDescent="0.2">
      <c r="A55" s="148"/>
      <c r="B55" s="148"/>
      <c r="C55" s="148"/>
      <c r="D55" s="148"/>
      <c r="E55" s="148"/>
      <c r="F55" s="148"/>
      <c r="G55" s="148"/>
      <c r="H55" s="148"/>
      <c r="K55" s="70" t="s">
        <v>26</v>
      </c>
      <c r="L55" s="71">
        <f>MAX(L9:L47)</f>
        <v>9.7431666684178779</v>
      </c>
    </row>
    <row r="56" spans="1:13" x14ac:dyDescent="0.2">
      <c r="A56" s="148"/>
      <c r="B56" s="148"/>
      <c r="C56" s="148"/>
      <c r="D56" s="148"/>
      <c r="E56" s="148"/>
      <c r="F56" s="148"/>
      <c r="G56" s="148"/>
      <c r="H56" s="148"/>
    </row>
    <row r="60" spans="1:13" x14ac:dyDescent="0.2">
      <c r="A60" s="4"/>
    </row>
    <row r="61" spans="1:13" x14ac:dyDescent="0.2">
      <c r="A61" s="32"/>
      <c r="B61" s="32"/>
    </row>
    <row r="62" spans="1:13" x14ac:dyDescent="0.2">
      <c r="B62" s="4"/>
    </row>
    <row r="63" spans="1:13" x14ac:dyDescent="0.2">
      <c r="B63" s="4"/>
    </row>
  </sheetData>
  <sheetProtection selectLockedCells="1"/>
  <mergeCells count="19">
    <mergeCell ref="A50:H56"/>
    <mergeCell ref="N30:N32"/>
    <mergeCell ref="N33:N35"/>
    <mergeCell ref="N36:N38"/>
    <mergeCell ref="N39:N41"/>
    <mergeCell ref="N42:N44"/>
    <mergeCell ref="N45:N47"/>
    <mergeCell ref="N27:N29"/>
    <mergeCell ref="B3:D3"/>
    <mergeCell ref="B4:D4"/>
    <mergeCell ref="F4:I4"/>
    <mergeCell ref="B5:D5"/>
    <mergeCell ref="B6:D6"/>
    <mergeCell ref="N9:N11"/>
    <mergeCell ref="N12:N14"/>
    <mergeCell ref="N15:N17"/>
    <mergeCell ref="N18:N20"/>
    <mergeCell ref="N21:N23"/>
    <mergeCell ref="N24:N26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63"/>
  <sheetViews>
    <sheetView zoomScale="70" zoomScaleNormal="70" workbookViewId="0">
      <selection activeCell="M8" sqref="M8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6.140625" style="2" customWidth="1"/>
    <col min="13" max="13" width="28.42578125" style="2" customWidth="1"/>
    <col min="14" max="14" width="22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106</v>
      </c>
      <c r="C3" s="142"/>
      <c r="D3" s="143"/>
      <c r="F3" s="4"/>
    </row>
    <row r="4" spans="1:14" x14ac:dyDescent="0.2">
      <c r="A4" s="3" t="s">
        <v>98</v>
      </c>
      <c r="B4" s="141" t="s">
        <v>35</v>
      </c>
      <c r="C4" s="142"/>
      <c r="D4" s="143"/>
      <c r="F4" s="144" t="s">
        <v>64</v>
      </c>
      <c r="G4" s="145"/>
      <c r="H4" s="145"/>
      <c r="I4" s="146"/>
    </row>
    <row r="5" spans="1:14" x14ac:dyDescent="0.2">
      <c r="A5" s="5"/>
      <c r="B5" s="141" t="s">
        <v>34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88">
        <v>3</v>
      </c>
      <c r="B9" s="12"/>
      <c r="C9" s="63"/>
      <c r="D9" s="63"/>
      <c r="E9" s="63"/>
      <c r="F9" s="63"/>
      <c r="G9" s="63"/>
      <c r="H9" s="63"/>
      <c r="I9" s="54"/>
      <c r="J9" s="59">
        <v>22550000</v>
      </c>
      <c r="K9" s="13">
        <f>IF(J9&gt;1,LOG10(J9),"")</f>
        <v>7.3531465462139796</v>
      </c>
      <c r="L9" s="84">
        <f>IF(J9&gt;1,AVERAGE(K9:K11),"")</f>
        <v>7.3462132120082169</v>
      </c>
      <c r="M9" s="85">
        <f t="shared" ref="M9:M47" si="0">IF(J9&gt;1,(K9-L9)^2,"")</f>
        <v>4.807112320879906E-5</v>
      </c>
      <c r="N9" s="137">
        <f>IF(COUNT(M9:M11)&gt;0,COUNT(M9:M11)-1,"")</f>
        <v>2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22639999.999999996</v>
      </c>
      <c r="K10" s="13">
        <f t="shared" ref="K10:K47" si="1">IF(J10&gt;1,LOG10(J10),"")</f>
        <v>7.3548764225162335</v>
      </c>
      <c r="L10" s="84">
        <f>IF(J10&gt;1,AVERAGE(K9:K11),"")</f>
        <v>7.3462132120082169</v>
      </c>
      <c r="M10" s="85">
        <f t="shared" si="0"/>
        <v>7.5051216306210299E-5</v>
      </c>
      <c r="N10" s="137"/>
    </row>
    <row r="11" spans="1:14" x14ac:dyDescent="0.2">
      <c r="A11" s="72"/>
      <c r="B11" s="73"/>
      <c r="C11" s="74"/>
      <c r="D11" s="74"/>
      <c r="E11" s="74"/>
      <c r="F11" s="74"/>
      <c r="G11" s="74"/>
      <c r="H11" s="74"/>
      <c r="I11" s="55"/>
      <c r="J11" s="75">
        <v>21410000</v>
      </c>
      <c r="K11" s="76">
        <f t="shared" si="1"/>
        <v>7.3306166672944384</v>
      </c>
      <c r="L11" s="77">
        <f>IF(J11&gt;1,AVERAGE(K9:K11),"")</f>
        <v>7.3462132120082169</v>
      </c>
      <c r="M11" s="85">
        <f t="shared" si="0"/>
        <v>2.4325220700889116E-4</v>
      </c>
      <c r="N11" s="138"/>
    </row>
    <row r="12" spans="1:14" x14ac:dyDescent="0.2">
      <c r="A12" s="78">
        <v>4</v>
      </c>
      <c r="B12" s="16"/>
      <c r="C12" s="66"/>
      <c r="D12" s="66"/>
      <c r="E12" s="66"/>
      <c r="F12" s="66"/>
      <c r="G12" s="66"/>
      <c r="H12" s="66"/>
      <c r="I12" s="56"/>
      <c r="J12" s="62">
        <v>13839999.999999998</v>
      </c>
      <c r="K12" s="17">
        <f t="shared" si="1"/>
        <v>7.1411360901207388</v>
      </c>
      <c r="L12" s="90">
        <f>IF(J12&gt;1,AVERAGE(K12:K14),"")</f>
        <v>7.1371325544860218</v>
      </c>
      <c r="M12" s="85">
        <f t="shared" si="0"/>
        <v>1.6028297578448882E-5</v>
      </c>
      <c r="N12" s="139">
        <f>IF(COUNT(M12:M14)&gt;0,COUNT(M12:M14)-1,"")</f>
        <v>2</v>
      </c>
    </row>
    <row r="13" spans="1:14" x14ac:dyDescent="0.2">
      <c r="A13" s="87"/>
      <c r="B13" s="49"/>
      <c r="C13" s="63"/>
      <c r="D13" s="63"/>
      <c r="E13" s="63"/>
      <c r="F13" s="63"/>
      <c r="G13" s="63"/>
      <c r="H13" s="63"/>
      <c r="I13" s="55"/>
      <c r="J13" s="60">
        <v>13690000</v>
      </c>
      <c r="K13" s="13">
        <f t="shared" si="1"/>
        <v>7.13640344813399</v>
      </c>
      <c r="L13" s="84">
        <f>IF(J13&gt;1,AVERAGE(K12:K14),"")</f>
        <v>7.1371325544860218</v>
      </c>
      <c r="M13" s="51">
        <f t="shared" si="0"/>
        <v>5.315960725731592E-7</v>
      </c>
      <c r="N13" s="137"/>
    </row>
    <row r="14" spans="1:14" x14ac:dyDescent="0.2">
      <c r="A14" s="79"/>
      <c r="B14" s="14"/>
      <c r="C14" s="80"/>
      <c r="D14" s="80"/>
      <c r="E14" s="80"/>
      <c r="F14" s="80"/>
      <c r="G14" s="80"/>
      <c r="H14" s="80"/>
      <c r="I14" s="57"/>
      <c r="J14" s="61">
        <v>13610000</v>
      </c>
      <c r="K14" s="15">
        <f t="shared" si="1"/>
        <v>7.1338581252033348</v>
      </c>
      <c r="L14" s="81">
        <f>IF(J14&gt;1,AVERAGE(K12:K14),"")</f>
        <v>7.1371325544860218</v>
      </c>
      <c r="M14" s="86">
        <f t="shared" si="0"/>
        <v>1.0721887127317791E-5</v>
      </c>
      <c r="N14" s="140"/>
    </row>
    <row r="15" spans="1:14" x14ac:dyDescent="0.2">
      <c r="A15" s="48">
        <v>5</v>
      </c>
      <c r="B15" s="12"/>
      <c r="C15" s="63"/>
      <c r="D15" s="63"/>
      <c r="E15" s="63"/>
      <c r="F15" s="63"/>
      <c r="G15" s="63"/>
      <c r="H15" s="63"/>
      <c r="I15" s="54"/>
      <c r="J15" s="59">
        <v>20310000</v>
      </c>
      <c r="K15" s="13">
        <f t="shared" si="1"/>
        <v>7.3077099234048069</v>
      </c>
      <c r="L15" s="84">
        <f>IF(J15&gt;1,AVERAGE(K15:K17),"")</f>
        <v>7.289357459388988</v>
      </c>
      <c r="M15" s="51">
        <f t="shared" si="0"/>
        <v>3.3681293545192407E-4</v>
      </c>
      <c r="N15" s="137">
        <f>IF(COUNT(M15:M17)&gt;0,COUNT(M15:M17)-1,"")</f>
        <v>2</v>
      </c>
    </row>
    <row r="16" spans="1:14" x14ac:dyDescent="0.2">
      <c r="A16" s="87"/>
      <c r="B16" s="49"/>
      <c r="C16" s="64"/>
      <c r="D16" s="64"/>
      <c r="E16" s="64"/>
      <c r="F16" s="64"/>
      <c r="G16" s="64"/>
      <c r="H16" s="64"/>
      <c r="I16" s="55"/>
      <c r="J16" s="60">
        <v>18760000</v>
      </c>
      <c r="K16" s="13">
        <f t="shared" si="1"/>
        <v>7.2732328340430454</v>
      </c>
      <c r="L16" s="84">
        <f>IF(J16&gt;1,AVERAGE(K15:K17),"")</f>
        <v>7.289357459388988</v>
      </c>
      <c r="M16" s="85">
        <f t="shared" si="0"/>
        <v>2.6000354254701488E-4</v>
      </c>
      <c r="N16" s="137"/>
    </row>
    <row r="17" spans="1:14" x14ac:dyDescent="0.2">
      <c r="A17" s="72"/>
      <c r="B17" s="73"/>
      <c r="C17" s="74"/>
      <c r="D17" s="74"/>
      <c r="E17" s="74"/>
      <c r="F17" s="74"/>
      <c r="G17" s="74"/>
      <c r="H17" s="74"/>
      <c r="I17" s="82"/>
      <c r="J17" s="75">
        <v>19370000</v>
      </c>
      <c r="K17" s="76">
        <f t="shared" si="1"/>
        <v>7.287129620719111</v>
      </c>
      <c r="L17" s="77">
        <f>IF(J17&gt;1,AVERAGE(K15:K17),"")</f>
        <v>7.289357459388988</v>
      </c>
      <c r="M17" s="85">
        <f t="shared" si="0"/>
        <v>4.9632651389996784E-6</v>
      </c>
      <c r="N17" s="138"/>
    </row>
    <row r="18" spans="1:14" x14ac:dyDescent="0.2">
      <c r="A18" s="78">
        <v>6</v>
      </c>
      <c r="B18" s="16"/>
      <c r="C18" s="66"/>
      <c r="D18" s="66"/>
      <c r="E18" s="66"/>
      <c r="F18" s="66"/>
      <c r="G18" s="66"/>
      <c r="H18" s="66"/>
      <c r="I18" s="56"/>
      <c r="J18" s="62">
        <v>18520000</v>
      </c>
      <c r="K18" s="17">
        <f t="shared" si="1"/>
        <v>7.2676409823459158</v>
      </c>
      <c r="L18" s="90">
        <f>IF(J18&gt;1,AVERAGE(K18:K20),"")</f>
        <v>7.3389205800538333</v>
      </c>
      <c r="M18" s="85">
        <f t="shared" si="0"/>
        <v>5.0807810494025545E-3</v>
      </c>
      <c r="N18" s="139">
        <f>IF(COUNT(M18:M20)&gt;0,COUNT(M18:M20)-1,"")</f>
        <v>2</v>
      </c>
    </row>
    <row r="19" spans="1:14" x14ac:dyDescent="0.2">
      <c r="A19" s="87"/>
      <c r="B19" s="49"/>
      <c r="C19" s="64"/>
      <c r="D19" s="64"/>
      <c r="E19" s="64"/>
      <c r="F19" s="64"/>
      <c r="G19" s="64"/>
      <c r="H19" s="64"/>
      <c r="I19" s="55"/>
      <c r="J19" s="60">
        <v>22270000</v>
      </c>
      <c r="K19" s="13">
        <f t="shared" si="1"/>
        <v>7.3477202170340385</v>
      </c>
      <c r="L19" s="84">
        <f>IF(J19&gt;1,AVERAGE(K18:K20),"")</f>
        <v>7.3389205800538333</v>
      </c>
      <c r="M19" s="85">
        <f t="shared" si="0"/>
        <v>7.7433610983395769E-5</v>
      </c>
      <c r="N19" s="137"/>
    </row>
    <row r="20" spans="1:14" x14ac:dyDescent="0.2">
      <c r="A20" s="79"/>
      <c r="B20" s="14"/>
      <c r="C20" s="65"/>
      <c r="D20" s="65"/>
      <c r="E20" s="65"/>
      <c r="F20" s="65"/>
      <c r="G20" s="65"/>
      <c r="H20" s="65"/>
      <c r="I20" s="57"/>
      <c r="J20" s="61">
        <v>25200000</v>
      </c>
      <c r="K20" s="15">
        <f t="shared" si="1"/>
        <v>7.4014005407815437</v>
      </c>
      <c r="L20" s="52">
        <f>IF(J20&gt;1,AVERAGE(K18:K20),"")</f>
        <v>7.3389205800538333</v>
      </c>
      <c r="M20" s="83">
        <f t="shared" si="0"/>
        <v>3.9037454925362398E-3</v>
      </c>
      <c r="N20" s="140"/>
    </row>
    <row r="21" spans="1:14" x14ac:dyDescent="0.2">
      <c r="A21" s="48">
        <v>10</v>
      </c>
      <c r="B21" s="12"/>
      <c r="C21" s="63"/>
      <c r="D21" s="63"/>
      <c r="E21" s="63"/>
      <c r="F21" s="63"/>
      <c r="G21" s="63"/>
      <c r="H21" s="63"/>
      <c r="I21" s="54"/>
      <c r="J21" s="59">
        <v>15109999.999999998</v>
      </c>
      <c r="K21" s="13">
        <f t="shared" si="1"/>
        <v>7.1792644643390249</v>
      </c>
      <c r="L21" s="84">
        <f>IF(J21&gt;1,AVERAGE(K21:K23),"")</f>
        <v>7.2287677250124176</v>
      </c>
      <c r="M21" s="51">
        <f t="shared" si="0"/>
        <v>2.4505728172978707E-3</v>
      </c>
      <c r="N21" s="137">
        <f>IF(COUNT(M21:M23)&gt;0,COUNT(M21:M23)-1,"")</f>
        <v>2</v>
      </c>
    </row>
    <row r="22" spans="1:14" x14ac:dyDescent="0.2">
      <c r="A22" s="87"/>
      <c r="B22" s="49"/>
      <c r="C22" s="64"/>
      <c r="D22" s="64"/>
      <c r="E22" s="64"/>
      <c r="F22" s="64"/>
      <c r="G22" s="64"/>
      <c r="H22" s="64"/>
      <c r="I22" s="55"/>
      <c r="J22" s="60">
        <v>17270000</v>
      </c>
      <c r="K22" s="13">
        <f t="shared" si="1"/>
        <v>7.2372923375674585</v>
      </c>
      <c r="L22" s="84">
        <f>IF(J22&gt;1,AVERAGE(K21:K23),"")</f>
        <v>7.2287677250124176</v>
      </c>
      <c r="M22" s="85">
        <f t="shared" si="0"/>
        <v>7.2669019213560761E-5</v>
      </c>
      <c r="N22" s="137"/>
    </row>
    <row r="23" spans="1:14" x14ac:dyDescent="0.2">
      <c r="A23" s="72"/>
      <c r="B23" s="73"/>
      <c r="C23" s="74"/>
      <c r="D23" s="74"/>
      <c r="E23" s="74"/>
      <c r="F23" s="74"/>
      <c r="G23" s="74"/>
      <c r="H23" s="74"/>
      <c r="I23" s="82"/>
      <c r="J23" s="75">
        <v>18610000</v>
      </c>
      <c r="K23" s="76">
        <f t="shared" si="1"/>
        <v>7.2697463731307668</v>
      </c>
      <c r="L23" s="77">
        <f>IF(J23&gt;1,AVERAGE(K21:K23),"")</f>
        <v>7.2287677250124176</v>
      </c>
      <c r="M23" s="85">
        <f t="shared" si="0"/>
        <v>1.679249601607482E-3</v>
      </c>
      <c r="N23" s="138"/>
    </row>
    <row r="24" spans="1:14" x14ac:dyDescent="0.2">
      <c r="A24" s="78">
        <v>13</v>
      </c>
      <c r="B24" s="16"/>
      <c r="C24" s="66"/>
      <c r="D24" s="66"/>
      <c r="E24" s="66"/>
      <c r="F24" s="66"/>
      <c r="G24" s="66"/>
      <c r="H24" s="66"/>
      <c r="I24" s="56"/>
      <c r="J24" s="62">
        <v>24970000</v>
      </c>
      <c r="K24" s="17">
        <f t="shared" si="1"/>
        <v>7.3974185423513479</v>
      </c>
      <c r="L24" s="90">
        <f>IF(J24&gt;1,AVERAGE(K24:K26),"")</f>
        <v>7.3705111497521543</v>
      </c>
      <c r="M24" s="85">
        <f t="shared" si="0"/>
        <v>7.2400777648713927E-4</v>
      </c>
      <c r="N24" s="139">
        <f>IF(COUNT(M24:M26)&gt;0,COUNT(M24:M26)-1,"")</f>
        <v>2</v>
      </c>
    </row>
    <row r="25" spans="1:14" x14ac:dyDescent="0.2">
      <c r="A25" s="87"/>
      <c r="B25" s="49"/>
      <c r="C25" s="64"/>
      <c r="D25" s="64"/>
      <c r="E25" s="64"/>
      <c r="F25" s="64"/>
      <c r="G25" s="64"/>
      <c r="H25" s="64"/>
      <c r="I25" s="55"/>
      <c r="J25" s="60">
        <v>22540000</v>
      </c>
      <c r="K25" s="13">
        <f t="shared" si="1"/>
        <v>7.3529539117100882</v>
      </c>
      <c r="L25" s="84">
        <f>IF(J25&gt;1,AVERAGE(K24:K26),"")</f>
        <v>7.3705111497521543</v>
      </c>
      <c r="M25" s="85">
        <f t="shared" si="0"/>
        <v>3.0825660766577319E-4</v>
      </c>
      <c r="N25" s="137"/>
    </row>
    <row r="26" spans="1:14" x14ac:dyDescent="0.2">
      <c r="A26" s="79"/>
      <c r="B26" s="14"/>
      <c r="C26" s="65"/>
      <c r="D26" s="65"/>
      <c r="E26" s="65"/>
      <c r="F26" s="65"/>
      <c r="G26" s="65"/>
      <c r="H26" s="65"/>
      <c r="I26" s="57"/>
      <c r="J26" s="61">
        <v>22970000</v>
      </c>
      <c r="K26" s="15">
        <f t="shared" si="1"/>
        <v>7.3611609951950259</v>
      </c>
      <c r="L26" s="52">
        <f>IF(J26&gt;1,AVERAGE(K24:K26),"")</f>
        <v>7.3705111497521543</v>
      </c>
      <c r="M26" s="83">
        <f t="shared" si="0"/>
        <v>8.7425390242188957E-5</v>
      </c>
      <c r="N26" s="140"/>
    </row>
    <row r="27" spans="1:14" x14ac:dyDescent="0.2">
      <c r="A27" s="48">
        <v>14</v>
      </c>
      <c r="B27" s="12"/>
      <c r="C27" s="63"/>
      <c r="D27" s="63"/>
      <c r="E27" s="63"/>
      <c r="F27" s="63"/>
      <c r="G27" s="63"/>
      <c r="H27" s="63"/>
      <c r="I27" s="54"/>
      <c r="J27" s="59">
        <v>15680000</v>
      </c>
      <c r="K27" s="13">
        <f t="shared" si="1"/>
        <v>7.1953460583484192</v>
      </c>
      <c r="L27" s="84">
        <f>IF(J27&gt;1,AVERAGE(K27:K29),"")</f>
        <v>7.1928990903050902</v>
      </c>
      <c r="M27" s="51">
        <f t="shared" si="0"/>
        <v>5.9876526050733592E-6</v>
      </c>
      <c r="N27" s="137">
        <f>IF(COUNT(M27:M29)&gt;0,COUNT(M27:M29)-1,"")</f>
        <v>2</v>
      </c>
    </row>
    <row r="28" spans="1:14" x14ac:dyDescent="0.2">
      <c r="A28" s="87"/>
      <c r="B28" s="49"/>
      <c r="C28" s="64"/>
      <c r="D28" s="64"/>
      <c r="E28" s="64"/>
      <c r="F28" s="64"/>
      <c r="G28" s="64"/>
      <c r="H28" s="64"/>
      <c r="I28" s="55"/>
      <c r="J28" s="60">
        <v>14950000.000000002</v>
      </c>
      <c r="K28" s="13">
        <f t="shared" si="1"/>
        <v>7.1746411926604488</v>
      </c>
      <c r="L28" s="84">
        <f>IF(J28&gt;1,AVERAGE(K27:K29),"")</f>
        <v>7.1928990903050902</v>
      </c>
      <c r="M28" s="85">
        <f t="shared" si="0"/>
        <v>3.333508264022047E-4</v>
      </c>
      <c r="N28" s="137"/>
    </row>
    <row r="29" spans="1:14" x14ac:dyDescent="0.2">
      <c r="A29" s="72"/>
      <c r="B29" s="73"/>
      <c r="C29" s="74"/>
      <c r="D29" s="74"/>
      <c r="E29" s="74"/>
      <c r="F29" s="74"/>
      <c r="G29" s="74"/>
      <c r="H29" s="74"/>
      <c r="I29" s="82"/>
      <c r="J29" s="75">
        <v>16170000</v>
      </c>
      <c r="K29" s="76">
        <f t="shared" si="1"/>
        <v>7.2087100199064009</v>
      </c>
      <c r="L29" s="77">
        <f>IF(J29&gt;1,AVERAGE(K27:K29),"")</f>
        <v>7.1928990903050902</v>
      </c>
      <c r="M29" s="85">
        <f t="shared" si="0"/>
        <v>2.4998549485760285E-4</v>
      </c>
      <c r="N29" s="138"/>
    </row>
    <row r="30" spans="1:14" x14ac:dyDescent="0.2">
      <c r="A30" s="78">
        <v>15</v>
      </c>
      <c r="B30" s="16"/>
      <c r="C30" s="66"/>
      <c r="D30" s="66"/>
      <c r="E30" s="66"/>
      <c r="F30" s="66"/>
      <c r="G30" s="66"/>
      <c r="H30" s="66"/>
      <c r="I30" s="56"/>
      <c r="J30" s="62">
        <v>40910000</v>
      </c>
      <c r="K30" s="17">
        <f t="shared" si="1"/>
        <v>7.6118294794983736</v>
      </c>
      <c r="L30" s="90">
        <f>IF(J30&gt;1,AVERAGE(K30:K32),"")</f>
        <v>7.7159979789313011</v>
      </c>
      <c r="M30" s="85">
        <f t="shared" si="0"/>
        <v>1.0851076274107816E-2</v>
      </c>
      <c r="N30" s="139">
        <f>IF(COUNT(M30:M32)&gt;0,COUNT(M30:M32)-1,"")</f>
        <v>2</v>
      </c>
    </row>
    <row r="31" spans="1:14" x14ac:dyDescent="0.2">
      <c r="A31" s="87"/>
      <c r="B31" s="49"/>
      <c r="C31" s="64"/>
      <c r="D31" s="64"/>
      <c r="E31" s="64"/>
      <c r="F31" s="64"/>
      <c r="G31" s="64"/>
      <c r="H31" s="64"/>
      <c r="I31" s="55"/>
      <c r="J31" s="60">
        <v>59970000</v>
      </c>
      <c r="K31" s="13">
        <f t="shared" si="1"/>
        <v>7.7779340488377793</v>
      </c>
      <c r="L31" s="84">
        <f>IF(J31&gt;1,AVERAGE(K30:K32),"")</f>
        <v>7.7159979789313011</v>
      </c>
      <c r="M31" s="85">
        <f t="shared" si="0"/>
        <v>3.8360767554601488E-3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>
        <v>57310000</v>
      </c>
      <c r="K32" s="15">
        <f t="shared" si="1"/>
        <v>7.7582304084577496</v>
      </c>
      <c r="L32" s="52">
        <f>IF(J32&gt;1,AVERAGE(K30:K32),"")</f>
        <v>7.7159979789313011</v>
      </c>
      <c r="M32" s="83">
        <f t="shared" si="0"/>
        <v>1.7835781037064354E-3</v>
      </c>
      <c r="N32" s="140"/>
    </row>
    <row r="33" spans="1:14" x14ac:dyDescent="0.2">
      <c r="A33" s="48"/>
      <c r="B33" s="12"/>
      <c r="C33" s="63"/>
      <c r="D33" s="63"/>
      <c r="E33" s="63"/>
      <c r="F33" s="63"/>
      <c r="G33" s="63"/>
      <c r="H33" s="63"/>
      <c r="I33" s="54"/>
      <c r="J33" s="59"/>
      <c r="K33" s="13" t="str">
        <f t="shared" si="1"/>
        <v/>
      </c>
      <c r="L33" s="84" t="str">
        <f>IF(J33&gt;1,AVERAGE(K33:K35),"")</f>
        <v/>
      </c>
      <c r="M33" s="51" t="str">
        <f t="shared" si="0"/>
        <v/>
      </c>
      <c r="N33" s="137" t="str">
        <f>IF(COUNT(M33:M35)&gt;0,COUNT(M33:M35)-1,"")</f>
        <v/>
      </c>
    </row>
    <row r="34" spans="1:14" x14ac:dyDescent="0.2">
      <c r="A34" s="87"/>
      <c r="B34" s="49"/>
      <c r="C34" s="64"/>
      <c r="D34" s="64"/>
      <c r="E34" s="64"/>
      <c r="F34" s="64"/>
      <c r="G34" s="64"/>
      <c r="H34" s="64"/>
      <c r="I34" s="55"/>
      <c r="J34" s="60"/>
      <c r="K34" s="13" t="str">
        <f t="shared" si="1"/>
        <v/>
      </c>
      <c r="L34" s="84" t="str">
        <f>IF(J34&gt;1,AVERAGE(K33:K35),"")</f>
        <v/>
      </c>
      <c r="M34" s="85" t="str">
        <f t="shared" si="0"/>
        <v/>
      </c>
      <c r="N34" s="137"/>
    </row>
    <row r="35" spans="1:14" x14ac:dyDescent="0.2">
      <c r="A35" s="72"/>
      <c r="B35" s="73"/>
      <c r="C35" s="74"/>
      <c r="D35" s="74"/>
      <c r="E35" s="74"/>
      <c r="F35" s="74"/>
      <c r="G35" s="74"/>
      <c r="H35" s="74"/>
      <c r="I35" s="82"/>
      <c r="J35" s="75"/>
      <c r="K35" s="76" t="str">
        <f t="shared" si="1"/>
        <v/>
      </c>
      <c r="L35" s="77" t="str">
        <f>IF(J35&gt;1,AVERAGE(K33:K35),"")</f>
        <v/>
      </c>
      <c r="M35" s="85" t="str">
        <f t="shared" si="0"/>
        <v/>
      </c>
      <c r="N35" s="138"/>
    </row>
    <row r="36" spans="1:14" x14ac:dyDescent="0.2">
      <c r="A36" s="78"/>
      <c r="B36" s="16"/>
      <c r="C36" s="66"/>
      <c r="D36" s="66"/>
      <c r="E36" s="66"/>
      <c r="F36" s="66"/>
      <c r="G36" s="66"/>
      <c r="H36" s="66"/>
      <c r="I36" s="56"/>
      <c r="J36" s="62"/>
      <c r="K36" s="17" t="str">
        <f t="shared" si="1"/>
        <v/>
      </c>
      <c r="L36" s="90" t="str">
        <f>IF(J36&gt;1,AVERAGE(K36:K38),"")</f>
        <v/>
      </c>
      <c r="M36" s="85" t="str">
        <f t="shared" si="0"/>
        <v/>
      </c>
      <c r="N36" s="139" t="str">
        <f>IF(COUNT(M36:M38)&gt;0,COUNT(M36:M38)-1,"")</f>
        <v/>
      </c>
    </row>
    <row r="37" spans="1:14" x14ac:dyDescent="0.2">
      <c r="A37" s="50"/>
      <c r="B37" s="49"/>
      <c r="C37" s="64"/>
      <c r="D37" s="64"/>
      <c r="E37" s="64"/>
      <c r="F37" s="64"/>
      <c r="G37" s="64"/>
      <c r="H37" s="64"/>
      <c r="I37" s="55"/>
      <c r="J37" s="62"/>
      <c r="K37" s="13" t="str">
        <f t="shared" si="1"/>
        <v/>
      </c>
      <c r="L37" s="84" t="str">
        <f>IF(J37&gt;1,AVERAGE(K36:K38),"")</f>
        <v/>
      </c>
      <c r="M37" s="85" t="str">
        <f t="shared" si="0"/>
        <v/>
      </c>
      <c r="N37" s="137"/>
    </row>
    <row r="38" spans="1:14" x14ac:dyDescent="0.2">
      <c r="A38" s="79"/>
      <c r="B38" s="14"/>
      <c r="C38" s="65"/>
      <c r="D38" s="65"/>
      <c r="E38" s="65"/>
      <c r="F38" s="65"/>
      <c r="G38" s="65"/>
      <c r="H38" s="65"/>
      <c r="I38" s="57"/>
      <c r="J38" s="62"/>
      <c r="K38" s="15" t="str">
        <f t="shared" si="1"/>
        <v/>
      </c>
      <c r="L38" s="52" t="str">
        <f>IF(J38&gt;1,AVERAGE(K36:K38),"")</f>
        <v/>
      </c>
      <c r="M38" s="83" t="str">
        <f t="shared" si="0"/>
        <v/>
      </c>
      <c r="N38" s="140"/>
    </row>
    <row r="39" spans="1:14" x14ac:dyDescent="0.2">
      <c r="A39" s="48"/>
      <c r="B39" s="12"/>
      <c r="C39" s="63"/>
      <c r="D39" s="63"/>
      <c r="E39" s="63"/>
      <c r="F39" s="63"/>
      <c r="G39" s="63"/>
      <c r="H39" s="63"/>
      <c r="I39" s="54"/>
      <c r="J39" s="59"/>
      <c r="K39" s="13" t="str">
        <f t="shared" si="1"/>
        <v/>
      </c>
      <c r="L39" s="84" t="str">
        <f>IF(J39&gt;1,AVERAGE(K39:K41),"")</f>
        <v/>
      </c>
      <c r="M39" s="51" t="str">
        <f t="shared" si="0"/>
        <v/>
      </c>
      <c r="N39" s="137" t="str">
        <f>IF(COUNT(M39:M41)&gt;0,COUNT(M39:M41)-1,"")</f>
        <v/>
      </c>
    </row>
    <row r="40" spans="1:14" x14ac:dyDescent="0.2">
      <c r="A40" s="50"/>
      <c r="B40" s="49"/>
      <c r="C40" s="64"/>
      <c r="D40" s="64"/>
      <c r="E40" s="64"/>
      <c r="F40" s="64"/>
      <c r="G40" s="64"/>
      <c r="H40" s="64"/>
      <c r="I40" s="55"/>
      <c r="J40" s="60"/>
      <c r="K40" s="13" t="str">
        <f t="shared" si="1"/>
        <v/>
      </c>
      <c r="L40" s="84" t="str">
        <f>IF(J40&gt;1,AVERAGE(K39:K41),"")</f>
        <v/>
      </c>
      <c r="M40" s="85" t="str">
        <f t="shared" si="0"/>
        <v/>
      </c>
      <c r="N40" s="137"/>
    </row>
    <row r="41" spans="1:14" x14ac:dyDescent="0.2">
      <c r="A41" s="72"/>
      <c r="B41" s="73"/>
      <c r="C41" s="74"/>
      <c r="D41" s="74"/>
      <c r="E41" s="74"/>
      <c r="F41" s="74"/>
      <c r="G41" s="74"/>
      <c r="H41" s="74"/>
      <c r="I41" s="82"/>
      <c r="J41" s="75"/>
      <c r="K41" s="76" t="str">
        <f t="shared" si="1"/>
        <v/>
      </c>
      <c r="L41" s="77" t="str">
        <f>IF(J41&gt;1,AVERAGE(K39:K41),"")</f>
        <v/>
      </c>
      <c r="M41" s="85" t="str">
        <f t="shared" si="0"/>
        <v/>
      </c>
      <c r="N41" s="138"/>
    </row>
    <row r="42" spans="1:14" x14ac:dyDescent="0.2">
      <c r="A42" s="78"/>
      <c r="B42" s="16"/>
      <c r="C42" s="66"/>
      <c r="D42" s="66"/>
      <c r="E42" s="66"/>
      <c r="F42" s="66"/>
      <c r="G42" s="66"/>
      <c r="H42" s="66"/>
      <c r="I42" s="56"/>
      <c r="J42" s="62"/>
      <c r="K42" s="17" t="str">
        <f t="shared" si="1"/>
        <v/>
      </c>
      <c r="L42" s="90" t="str">
        <f>IF(J42&gt;1,AVERAGE(K42:K44),"")</f>
        <v/>
      </c>
      <c r="M42" s="85" t="str">
        <f t="shared" si="0"/>
        <v/>
      </c>
      <c r="N42" s="139" t="str">
        <f>IF(COUNT(M42:M44)&gt;0,COUNT(M42:M44)-1,"")</f>
        <v/>
      </c>
    </row>
    <row r="43" spans="1:14" x14ac:dyDescent="0.2">
      <c r="A43" s="50"/>
      <c r="B43" s="49"/>
      <c r="C43" s="64"/>
      <c r="D43" s="64"/>
      <c r="E43" s="64"/>
      <c r="F43" s="64"/>
      <c r="G43" s="64"/>
      <c r="H43" s="64"/>
      <c r="I43" s="55"/>
      <c r="J43" s="60"/>
      <c r="K43" s="13" t="str">
        <f t="shared" si="1"/>
        <v/>
      </c>
      <c r="L43" s="84" t="str">
        <f>IF(J43&gt;1,AVERAGE(K42:K44),"")</f>
        <v/>
      </c>
      <c r="M43" s="85" t="str">
        <f t="shared" si="0"/>
        <v/>
      </c>
      <c r="N43" s="137"/>
    </row>
    <row r="44" spans="1:14" x14ac:dyDescent="0.2">
      <c r="A44" s="79"/>
      <c r="B44" s="14"/>
      <c r="C44" s="65"/>
      <c r="D44" s="65"/>
      <c r="E44" s="65"/>
      <c r="F44" s="65"/>
      <c r="G44" s="65"/>
      <c r="H44" s="65"/>
      <c r="I44" s="57"/>
      <c r="J44" s="61"/>
      <c r="K44" s="15" t="str">
        <f t="shared" si="1"/>
        <v/>
      </c>
      <c r="L44" s="52" t="str">
        <f>IF(J44&gt;1,AVERAGE(K42:K44),"")</f>
        <v/>
      </c>
      <c r="M44" s="83" t="str">
        <f t="shared" si="0"/>
        <v/>
      </c>
      <c r="N44" s="140"/>
    </row>
    <row r="45" spans="1:14" x14ac:dyDescent="0.2">
      <c r="A45" s="48"/>
      <c r="B45" s="12"/>
      <c r="C45" s="63"/>
      <c r="D45" s="63"/>
      <c r="E45" s="63"/>
      <c r="F45" s="63"/>
      <c r="G45" s="63"/>
      <c r="H45" s="63"/>
      <c r="I45" s="54"/>
      <c r="J45" s="59"/>
      <c r="K45" s="13" t="str">
        <f t="shared" si="1"/>
        <v/>
      </c>
      <c r="L45" s="84" t="str">
        <f>IF(J45&gt;1,AVERAGE(K45:K47),"")</f>
        <v/>
      </c>
      <c r="M45" s="51" t="str">
        <f t="shared" si="0"/>
        <v/>
      </c>
      <c r="N45" s="137" t="str">
        <f>IF(COUNT(M45:M47)&gt;0,COUNT(M45:M47)-1,"")</f>
        <v/>
      </c>
    </row>
    <row r="46" spans="1:14" x14ac:dyDescent="0.2">
      <c r="A46" s="50"/>
      <c r="B46" s="49"/>
      <c r="C46" s="64"/>
      <c r="D46" s="64"/>
      <c r="E46" s="64"/>
      <c r="F46" s="64"/>
      <c r="G46" s="64"/>
      <c r="H46" s="64"/>
      <c r="I46" s="55"/>
      <c r="J46" s="60"/>
      <c r="K46" s="13" t="str">
        <f t="shared" si="1"/>
        <v/>
      </c>
      <c r="L46" s="84" t="str">
        <f>IF(J46&gt;1,AVERAGE(K45:K47),"")</f>
        <v/>
      </c>
      <c r="M46" s="85" t="str">
        <f t="shared" si="0"/>
        <v/>
      </c>
      <c r="N46" s="137"/>
    </row>
    <row r="47" spans="1:14" ht="13.5" thickBot="1" x14ac:dyDescent="0.25">
      <c r="A47" s="89"/>
      <c r="B47" s="18"/>
      <c r="C47" s="67"/>
      <c r="D47" s="67"/>
      <c r="E47" s="67"/>
      <c r="F47" s="67"/>
      <c r="G47" s="67"/>
      <c r="H47" s="67"/>
      <c r="I47" s="58"/>
      <c r="J47" s="61"/>
      <c r="K47" s="13" t="str">
        <f t="shared" si="1"/>
        <v/>
      </c>
      <c r="L47" s="52" t="str">
        <f>IF(J47&gt;1,AVERAGE(K45:K47),"")</f>
        <v/>
      </c>
      <c r="M47" s="85" t="str">
        <f t="shared" si="0"/>
        <v/>
      </c>
      <c r="N47" s="140"/>
    </row>
    <row r="48" spans="1:14" ht="13.5" thickBot="1" x14ac:dyDescent="0.25">
      <c r="L48" s="4" t="s">
        <v>94</v>
      </c>
      <c r="M48" s="19">
        <f>SUM(M9:M47)</f>
        <v>3.243963254301567E-2</v>
      </c>
      <c r="N48" s="53">
        <f>SUM(N9:N47)</f>
        <v>16</v>
      </c>
    </row>
    <row r="49" spans="1:13" ht="13.5" thickBot="1" x14ac:dyDescent="0.25">
      <c r="A49" s="20" t="s">
        <v>88</v>
      </c>
      <c r="I49" s="21"/>
      <c r="J49" s="22"/>
      <c r="K49" s="23"/>
      <c r="L49" s="4" t="s">
        <v>95</v>
      </c>
      <c r="M49" s="24">
        <f>2*M48</f>
        <v>6.487926508603134E-2</v>
      </c>
    </row>
    <row r="50" spans="1:13" ht="13.5" thickBot="1" x14ac:dyDescent="0.25">
      <c r="A50" s="148"/>
      <c r="B50" s="148"/>
      <c r="C50" s="148"/>
      <c r="D50" s="148"/>
      <c r="E50" s="148"/>
      <c r="F50" s="148"/>
      <c r="G50" s="148"/>
      <c r="H50" s="148"/>
      <c r="I50" s="25"/>
      <c r="J50" s="22"/>
      <c r="K50" s="26"/>
    </row>
    <row r="51" spans="1:13" ht="14.25" x14ac:dyDescent="0.25">
      <c r="A51" s="148"/>
      <c r="B51" s="148"/>
      <c r="C51" s="148"/>
      <c r="D51" s="148"/>
      <c r="E51" s="148"/>
      <c r="F51" s="148"/>
      <c r="G51" s="148"/>
      <c r="H51" s="148"/>
      <c r="I51" s="25"/>
      <c r="J51" s="27"/>
      <c r="K51" s="27"/>
      <c r="M51" s="28" t="s">
        <v>109</v>
      </c>
    </row>
    <row r="52" spans="1:13" ht="13.5" thickBot="1" x14ac:dyDescent="0.25">
      <c r="A52" s="148"/>
      <c r="B52" s="148"/>
      <c r="C52" s="148"/>
      <c r="D52" s="148"/>
      <c r="E52" s="148"/>
      <c r="F52" s="148"/>
      <c r="G52" s="148"/>
      <c r="H52" s="148"/>
      <c r="M52" s="29">
        <f>(M49/N48)^0.5</f>
        <v>6.3678521244427147E-2</v>
      </c>
    </row>
    <row r="53" spans="1:13" x14ac:dyDescent="0.2">
      <c r="A53" s="148"/>
      <c r="B53" s="148"/>
      <c r="C53" s="148"/>
      <c r="D53" s="148"/>
      <c r="E53" s="148"/>
      <c r="F53" s="148"/>
      <c r="G53" s="148"/>
      <c r="H53" s="148"/>
      <c r="J53" s="3"/>
      <c r="K53" s="30"/>
    </row>
    <row r="54" spans="1:13" x14ac:dyDescent="0.2">
      <c r="A54" s="148"/>
      <c r="B54" s="148"/>
      <c r="C54" s="148"/>
      <c r="D54" s="148"/>
      <c r="E54" s="148"/>
      <c r="F54" s="148"/>
      <c r="G54" s="148"/>
      <c r="H54" s="148"/>
      <c r="J54" s="31"/>
      <c r="K54" s="68" t="s">
        <v>25</v>
      </c>
      <c r="L54" s="69">
        <f>MIN(L9:L47)</f>
        <v>7.1371325544860218</v>
      </c>
    </row>
    <row r="55" spans="1:13" x14ac:dyDescent="0.2">
      <c r="A55" s="148"/>
      <c r="B55" s="148"/>
      <c r="C55" s="148"/>
      <c r="D55" s="148"/>
      <c r="E55" s="148"/>
      <c r="F55" s="148"/>
      <c r="G55" s="148"/>
      <c r="H55" s="148"/>
      <c r="K55" s="70" t="s">
        <v>26</v>
      </c>
      <c r="L55" s="71">
        <f>MAX(L9:L47)</f>
        <v>7.7159979789313011</v>
      </c>
    </row>
    <row r="56" spans="1:13" x14ac:dyDescent="0.2">
      <c r="A56" s="148"/>
      <c r="B56" s="148"/>
      <c r="C56" s="148"/>
      <c r="D56" s="148"/>
      <c r="E56" s="148"/>
      <c r="F56" s="148"/>
      <c r="G56" s="148"/>
      <c r="H56" s="148"/>
    </row>
    <row r="60" spans="1:13" x14ac:dyDescent="0.2">
      <c r="A60" s="4"/>
    </row>
    <row r="61" spans="1:13" x14ac:dyDescent="0.2">
      <c r="A61" s="32"/>
      <c r="B61" s="32"/>
    </row>
    <row r="62" spans="1:13" x14ac:dyDescent="0.2">
      <c r="B62" s="4"/>
    </row>
    <row r="63" spans="1:13" x14ac:dyDescent="0.2">
      <c r="B63" s="4"/>
    </row>
  </sheetData>
  <sheetProtection selectLockedCells="1"/>
  <mergeCells count="19">
    <mergeCell ref="A50:H56"/>
    <mergeCell ref="N30:N32"/>
    <mergeCell ref="N33:N35"/>
    <mergeCell ref="N36:N38"/>
    <mergeCell ref="N39:N41"/>
    <mergeCell ref="N42:N44"/>
    <mergeCell ref="N45:N47"/>
    <mergeCell ref="N27:N29"/>
    <mergeCell ref="B3:D3"/>
    <mergeCell ref="B4:D4"/>
    <mergeCell ref="F4:I4"/>
    <mergeCell ref="B5:D5"/>
    <mergeCell ref="B6:D6"/>
    <mergeCell ref="N9:N11"/>
    <mergeCell ref="N12:N14"/>
    <mergeCell ref="N15:N17"/>
    <mergeCell ref="N18:N20"/>
    <mergeCell ref="N21:N23"/>
    <mergeCell ref="N24:N26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63"/>
  <sheetViews>
    <sheetView tabSelected="1" zoomScale="70" zoomScaleNormal="70" workbookViewId="0">
      <selection activeCell="M6" sqref="M6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5.5703125" style="2" customWidth="1"/>
    <col min="13" max="13" width="26" style="2" customWidth="1"/>
    <col min="14" max="14" width="22.5703125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102</v>
      </c>
      <c r="C3" s="142"/>
      <c r="D3" s="143"/>
      <c r="F3" s="4"/>
    </row>
    <row r="4" spans="1:14" x14ac:dyDescent="0.2">
      <c r="A4" s="3" t="s">
        <v>98</v>
      </c>
      <c r="B4" s="141" t="s">
        <v>57</v>
      </c>
      <c r="C4" s="142"/>
      <c r="D4" s="143"/>
      <c r="F4" s="144" t="s">
        <v>65</v>
      </c>
      <c r="G4" s="145"/>
      <c r="H4" s="145"/>
      <c r="I4" s="146"/>
    </row>
    <row r="5" spans="1:14" x14ac:dyDescent="0.2">
      <c r="A5" s="5"/>
      <c r="B5" s="141" t="s">
        <v>58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88">
        <v>3</v>
      </c>
      <c r="B9" s="12"/>
      <c r="C9" s="63"/>
      <c r="D9" s="63"/>
      <c r="E9" s="63"/>
      <c r="F9" s="63"/>
      <c r="G9" s="63"/>
      <c r="H9" s="63"/>
      <c r="I9" s="54"/>
      <c r="J9" s="59">
        <v>46330000</v>
      </c>
      <c r="K9" s="13">
        <f>IF(J9&gt;1,LOG10(J9),"")</f>
        <v>7.6658623002031554</v>
      </c>
      <c r="L9" s="84">
        <f>IF(J9&gt;1,AVERAGE(K9:K11),"")</f>
        <v>7.6311056541678326</v>
      </c>
      <c r="M9" s="85">
        <f t="shared" ref="M9:M47" si="0">IF(J9&gt;1,(K9-L9)^2,"")</f>
        <v>1.2080244436247203E-3</v>
      </c>
      <c r="N9" s="137">
        <f>IF(COUNT(M9:M11)&gt;0,COUNT(M9:M11)-1,"")</f>
        <v>2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44220000</v>
      </c>
      <c r="K10" s="13">
        <f t="shared" ref="K10:K47" si="1">IF(J10&gt;1,LOG10(J10),"")</f>
        <v>7.6456187382426952</v>
      </c>
      <c r="L10" s="84">
        <f>IF(J10&gt;1,AVERAGE(K9:K11),"")</f>
        <v>7.6311056541678326</v>
      </c>
      <c r="M10" s="85">
        <f t="shared" si="0"/>
        <v>2.1062960936403115E-4</v>
      </c>
      <c r="N10" s="137"/>
    </row>
    <row r="11" spans="1:14" x14ac:dyDescent="0.2">
      <c r="A11" s="72"/>
      <c r="B11" s="73"/>
      <c r="C11" s="74"/>
      <c r="D11" s="74"/>
      <c r="E11" s="74"/>
      <c r="F11" s="74"/>
      <c r="G11" s="74"/>
      <c r="H11" s="74"/>
      <c r="I11" s="55"/>
      <c r="J11" s="75">
        <v>38180000</v>
      </c>
      <c r="K11" s="76">
        <f t="shared" si="1"/>
        <v>7.5818359240576481</v>
      </c>
      <c r="L11" s="77">
        <f>IF(J11&gt;1,AVERAGE(K9:K11),"")</f>
        <v>7.6311056541678326</v>
      </c>
      <c r="M11" s="85">
        <f t="shared" si="0"/>
        <v>2.4275063051304251E-3</v>
      </c>
      <c r="N11" s="138"/>
    </row>
    <row r="12" spans="1:14" x14ac:dyDescent="0.2">
      <c r="A12" s="78">
        <v>4</v>
      </c>
      <c r="B12" s="16"/>
      <c r="C12" s="66"/>
      <c r="D12" s="66"/>
      <c r="E12" s="66"/>
      <c r="F12" s="66"/>
      <c r="G12" s="66"/>
      <c r="H12" s="66"/>
      <c r="I12" s="56"/>
      <c r="J12" s="62">
        <v>29120000</v>
      </c>
      <c r="K12" s="17">
        <f t="shared" si="1"/>
        <v>7.4641913706409992</v>
      </c>
      <c r="L12" s="90">
        <f>IF(J12&gt;1,AVERAGE(K12:K14),"")</f>
        <v>7.4655063309874885</v>
      </c>
      <c r="M12" s="85">
        <f t="shared" si="0"/>
        <v>1.729120712839149E-6</v>
      </c>
      <c r="N12" s="139">
        <f>IF(COUNT(M12:M14)&gt;0,COUNT(M12:M14)-1,"")</f>
        <v>2</v>
      </c>
    </row>
    <row r="13" spans="1:14" x14ac:dyDescent="0.2">
      <c r="A13" s="87"/>
      <c r="B13" s="49"/>
      <c r="C13" s="63"/>
      <c r="D13" s="63"/>
      <c r="E13" s="63"/>
      <c r="F13" s="63"/>
      <c r="G13" s="63"/>
      <c r="H13" s="63"/>
      <c r="I13" s="55"/>
      <c r="J13" s="60">
        <v>29920000</v>
      </c>
      <c r="K13" s="13">
        <f t="shared" si="1"/>
        <v>7.4759615891924236</v>
      </c>
      <c r="L13" s="84">
        <f>IF(J13&gt;1,AVERAGE(K12:K14),"")</f>
        <v>7.4655063309874885</v>
      </c>
      <c r="M13" s="51">
        <f t="shared" si="0"/>
        <v>1.0931242413186255E-4</v>
      </c>
      <c r="N13" s="137"/>
    </row>
    <row r="14" spans="1:14" x14ac:dyDescent="0.2">
      <c r="A14" s="79"/>
      <c r="B14" s="14"/>
      <c r="C14" s="80"/>
      <c r="D14" s="80"/>
      <c r="E14" s="80"/>
      <c r="F14" s="80"/>
      <c r="G14" s="80"/>
      <c r="H14" s="80"/>
      <c r="I14" s="57"/>
      <c r="J14" s="61">
        <v>28600000</v>
      </c>
      <c r="K14" s="15">
        <f t="shared" si="1"/>
        <v>7.4563660331290427</v>
      </c>
      <c r="L14" s="81">
        <f>IF(J14&gt;1,AVERAGE(K12:K14),"")</f>
        <v>7.4655063309874885</v>
      </c>
      <c r="M14" s="86">
        <f t="shared" si="0"/>
        <v>8.3545044941109496E-5</v>
      </c>
      <c r="N14" s="140"/>
    </row>
    <row r="15" spans="1:14" x14ac:dyDescent="0.2">
      <c r="A15" s="48">
        <v>5</v>
      </c>
      <c r="B15" s="12"/>
      <c r="C15" s="63"/>
      <c r="D15" s="63"/>
      <c r="E15" s="63"/>
      <c r="F15" s="63"/>
      <c r="G15" s="63"/>
      <c r="H15" s="63"/>
      <c r="I15" s="54"/>
      <c r="J15" s="59">
        <v>23760000</v>
      </c>
      <c r="K15" s="13">
        <f t="shared" si="1"/>
        <v>7.375846436309156</v>
      </c>
      <c r="L15" s="84">
        <f>IF(J15&gt;1,AVERAGE(K15:K17),"")</f>
        <v>7.4521099982708057</v>
      </c>
      <c r="M15" s="51">
        <f t="shared" si="0"/>
        <v>5.8161308830783718E-3</v>
      </c>
      <c r="N15" s="137">
        <f>IF(COUNT(M15:M17)&gt;0,COUNT(M15:M17)-1,"")</f>
        <v>2</v>
      </c>
    </row>
    <row r="16" spans="1:14" x14ac:dyDescent="0.2">
      <c r="A16" s="87"/>
      <c r="B16" s="49"/>
      <c r="C16" s="64"/>
      <c r="D16" s="64"/>
      <c r="E16" s="64"/>
      <c r="F16" s="64"/>
      <c r="G16" s="64"/>
      <c r="H16" s="64"/>
      <c r="I16" s="55"/>
      <c r="J16" s="60">
        <v>31710000</v>
      </c>
      <c r="K16" s="13">
        <f t="shared" si="1"/>
        <v>7.5011962420270883</v>
      </c>
      <c r="L16" s="84">
        <f>IF(J16&gt;1,AVERAGE(K15:K17),"")</f>
        <v>7.4521099982708057</v>
      </c>
      <c r="M16" s="85">
        <f t="shared" si="0"/>
        <v>2.4094593261011999E-3</v>
      </c>
      <c r="N16" s="137"/>
    </row>
    <row r="17" spans="1:14" x14ac:dyDescent="0.2">
      <c r="A17" s="72"/>
      <c r="B17" s="73"/>
      <c r="C17" s="74"/>
      <c r="D17" s="74"/>
      <c r="E17" s="74"/>
      <c r="F17" s="74"/>
      <c r="G17" s="74"/>
      <c r="H17" s="74"/>
      <c r="I17" s="82"/>
      <c r="J17" s="75">
        <v>30150000</v>
      </c>
      <c r="K17" s="76">
        <f t="shared" si="1"/>
        <v>7.47928731647617</v>
      </c>
      <c r="L17" s="77">
        <f>IF(J17&gt;1,AVERAGE(K15:K17),"")</f>
        <v>7.4521099982708057</v>
      </c>
      <c r="M17" s="85">
        <f t="shared" si="0"/>
        <v>7.3860662483562513E-4</v>
      </c>
      <c r="N17" s="138"/>
    </row>
    <row r="18" spans="1:14" x14ac:dyDescent="0.2">
      <c r="A18" s="78">
        <v>6</v>
      </c>
      <c r="B18" s="16"/>
      <c r="C18" s="66"/>
      <c r="D18" s="66"/>
      <c r="E18" s="66"/>
      <c r="F18" s="66"/>
      <c r="G18" s="66"/>
      <c r="H18" s="66"/>
      <c r="I18" s="56"/>
      <c r="J18" s="62">
        <v>49100000</v>
      </c>
      <c r="K18" s="17">
        <f t="shared" si="1"/>
        <v>7.6910814921229687</v>
      </c>
      <c r="L18" s="90">
        <f>IF(J18&gt;1,AVERAGE(K18:K20),"")</f>
        <v>7.6631485962255788</v>
      </c>
      <c r="M18" s="85">
        <f t="shared" si="0"/>
        <v>7.8024667321442134E-4</v>
      </c>
      <c r="N18" s="139">
        <f>IF(COUNT(M18:M20)&gt;0,COUNT(M18:M20)-1,"")</f>
        <v>2</v>
      </c>
    </row>
    <row r="19" spans="1:14" x14ac:dyDescent="0.2">
      <c r="A19" s="87"/>
      <c r="B19" s="49"/>
      <c r="C19" s="64"/>
      <c r="D19" s="64"/>
      <c r="E19" s="64"/>
      <c r="F19" s="64"/>
      <c r="G19" s="64"/>
      <c r="H19" s="64"/>
      <c r="I19" s="55"/>
      <c r="J19" s="60">
        <v>41830000</v>
      </c>
      <c r="K19" s="13">
        <f t="shared" si="1"/>
        <v>7.6214878645806303</v>
      </c>
      <c r="L19" s="84">
        <f>IF(J19&gt;1,AVERAGE(K18:K20),"")</f>
        <v>7.6631485962255788</v>
      </c>
      <c r="M19" s="85">
        <f t="shared" si="0"/>
        <v>1.7356165611924078E-3</v>
      </c>
      <c r="N19" s="137"/>
    </row>
    <row r="20" spans="1:14" x14ac:dyDescent="0.2">
      <c r="A20" s="79"/>
      <c r="B20" s="14"/>
      <c r="C20" s="65"/>
      <c r="D20" s="65"/>
      <c r="E20" s="65"/>
      <c r="F20" s="65"/>
      <c r="G20" s="65"/>
      <c r="H20" s="65"/>
      <c r="I20" s="57"/>
      <c r="J20" s="61">
        <v>47520000</v>
      </c>
      <c r="K20" s="15">
        <f t="shared" si="1"/>
        <v>7.6768764319731373</v>
      </c>
      <c r="L20" s="52">
        <f>IF(J20&gt;1,AVERAGE(K18:K20),"")</f>
        <v>7.6631485962255788</v>
      </c>
      <c r="M20" s="83">
        <f t="shared" si="0"/>
        <v>1.8845347431194605E-4</v>
      </c>
      <c r="N20" s="140"/>
    </row>
    <row r="21" spans="1:14" x14ac:dyDescent="0.2">
      <c r="A21" s="48">
        <v>10</v>
      </c>
      <c r="B21" s="12"/>
      <c r="C21" s="63"/>
      <c r="D21" s="63"/>
      <c r="E21" s="63"/>
      <c r="F21" s="63"/>
      <c r="G21" s="63"/>
      <c r="H21" s="63"/>
      <c r="I21" s="54"/>
      <c r="J21" s="59">
        <v>24290000</v>
      </c>
      <c r="K21" s="13">
        <f t="shared" si="1"/>
        <v>7.3854275148051309</v>
      </c>
      <c r="L21" s="84">
        <f>IF(J21&gt;1,AVERAGE(K21:K23),"")</f>
        <v>7.386123404865593</v>
      </c>
      <c r="M21" s="51">
        <f t="shared" si="0"/>
        <v>4.8426297624996209E-7</v>
      </c>
      <c r="N21" s="137">
        <f>IF(COUNT(M21:M23)&gt;0,COUNT(M21:M23)-1,"")</f>
        <v>2</v>
      </c>
    </row>
    <row r="22" spans="1:14" x14ac:dyDescent="0.2">
      <c r="A22" s="87"/>
      <c r="B22" s="49"/>
      <c r="C22" s="64"/>
      <c r="D22" s="64"/>
      <c r="E22" s="64"/>
      <c r="F22" s="64"/>
      <c r="G22" s="64"/>
      <c r="H22" s="64"/>
      <c r="I22" s="55"/>
      <c r="J22" s="60">
        <v>25110000</v>
      </c>
      <c r="K22" s="13">
        <f t="shared" si="1"/>
        <v>7.3998467127129226</v>
      </c>
      <c r="L22" s="84">
        <f>IF(J22&gt;1,AVERAGE(K21:K23),"")</f>
        <v>7.386123404865593</v>
      </c>
      <c r="M22" s="85">
        <f t="shared" si="0"/>
        <v>1.8832917827257703E-4</v>
      </c>
      <c r="N22" s="137"/>
    </row>
    <row r="23" spans="1:14" x14ac:dyDescent="0.2">
      <c r="A23" s="72"/>
      <c r="B23" s="73"/>
      <c r="C23" s="74"/>
      <c r="D23" s="74"/>
      <c r="E23" s="74"/>
      <c r="F23" s="74"/>
      <c r="G23" s="74"/>
      <c r="H23" s="74"/>
      <c r="I23" s="82"/>
      <c r="J23" s="75">
        <v>23610000.000000004</v>
      </c>
      <c r="K23" s="76">
        <f t="shared" si="1"/>
        <v>7.3730959870787274</v>
      </c>
      <c r="L23" s="77">
        <f>IF(J23&gt;1,AVERAGE(K21:K23),"")</f>
        <v>7.386123404865593</v>
      </c>
      <c r="M23" s="85">
        <f t="shared" si="0"/>
        <v>1.6971361419354403E-4</v>
      </c>
      <c r="N23" s="138"/>
    </row>
    <row r="24" spans="1:14" x14ac:dyDescent="0.2">
      <c r="A24" s="78">
        <v>11</v>
      </c>
      <c r="B24" s="16"/>
      <c r="C24" s="66"/>
      <c r="D24" s="66"/>
      <c r="E24" s="66"/>
      <c r="F24" s="66"/>
      <c r="G24" s="66"/>
      <c r="H24" s="66"/>
      <c r="I24" s="56"/>
      <c r="J24" s="62">
        <v>36770000</v>
      </c>
      <c r="K24" s="17">
        <f t="shared" si="1"/>
        <v>7.565493629868862</v>
      </c>
      <c r="L24" s="90">
        <f>IF(J24&gt;1,AVERAGE(K24:K26),"")</f>
        <v>7.6034402437803346</v>
      </c>
      <c r="M24" s="85">
        <f t="shared" si="0"/>
        <v>1.4399455073463646E-3</v>
      </c>
      <c r="N24" s="139">
        <f>IF(COUNT(M24:M26)&gt;0,COUNT(M24:M26)-1,"")</f>
        <v>2</v>
      </c>
    </row>
    <row r="25" spans="1:14" x14ac:dyDescent="0.2">
      <c r="A25" s="87"/>
      <c r="B25" s="49"/>
      <c r="C25" s="64"/>
      <c r="D25" s="64"/>
      <c r="E25" s="64"/>
      <c r="F25" s="64"/>
      <c r="G25" s="64"/>
      <c r="H25" s="64"/>
      <c r="I25" s="55"/>
      <c r="J25" s="60">
        <v>41670000</v>
      </c>
      <c r="K25" s="13">
        <f t="shared" si="1"/>
        <v>7.6198235004572776</v>
      </c>
      <c r="L25" s="84">
        <f>IF(J25&gt;1,AVERAGE(K24:K26),"")</f>
        <v>7.6034402437803346</v>
      </c>
      <c r="M25" s="85">
        <f t="shared" si="0"/>
        <v>2.6841109934259966E-4</v>
      </c>
      <c r="N25" s="137"/>
    </row>
    <row r="26" spans="1:14" x14ac:dyDescent="0.2">
      <c r="A26" s="79"/>
      <c r="B26" s="14"/>
      <c r="C26" s="65"/>
      <c r="D26" s="65"/>
      <c r="E26" s="65"/>
      <c r="F26" s="65"/>
      <c r="G26" s="65"/>
      <c r="H26" s="65"/>
      <c r="I26" s="57"/>
      <c r="J26" s="61">
        <v>42170000</v>
      </c>
      <c r="K26" s="15">
        <f t="shared" si="1"/>
        <v>7.6250036010148632</v>
      </c>
      <c r="L26" s="52">
        <f>IF(J26&gt;1,AVERAGE(K24:K26),"")</f>
        <v>7.6034402437803346</v>
      </c>
      <c r="M26" s="83">
        <f t="shared" si="0"/>
        <v>4.6497837522389797E-4</v>
      </c>
      <c r="N26" s="140"/>
    </row>
    <row r="27" spans="1:14" x14ac:dyDescent="0.2">
      <c r="A27" s="48">
        <v>13</v>
      </c>
      <c r="B27" s="12"/>
      <c r="C27" s="63"/>
      <c r="D27" s="63"/>
      <c r="E27" s="63"/>
      <c r="F27" s="63"/>
      <c r="G27" s="63"/>
      <c r="H27" s="63"/>
      <c r="I27" s="54"/>
      <c r="J27" s="59">
        <v>37220000</v>
      </c>
      <c r="K27" s="13">
        <f t="shared" si="1"/>
        <v>7.570776368794748</v>
      </c>
      <c r="L27" s="84">
        <f>IF(J27&gt;1,AVERAGE(K27:K29),"")</f>
        <v>7.6037692818610738</v>
      </c>
      <c r="M27" s="51">
        <f t="shared" si="0"/>
        <v>1.0885323126021312E-3</v>
      </c>
      <c r="N27" s="137">
        <f>IF(COUNT(M27:M29)&gt;0,COUNT(M27:M29)-1,"")</f>
        <v>2</v>
      </c>
    </row>
    <row r="28" spans="1:14" x14ac:dyDescent="0.2">
      <c r="A28" s="87"/>
      <c r="B28" s="49"/>
      <c r="C28" s="64"/>
      <c r="D28" s="64"/>
      <c r="E28" s="64"/>
      <c r="F28" s="64"/>
      <c r="G28" s="64"/>
      <c r="H28" s="64"/>
      <c r="I28" s="55"/>
      <c r="J28" s="60">
        <v>40519999.999999993</v>
      </c>
      <c r="K28" s="13">
        <f t="shared" si="1"/>
        <v>7.6076694366882425</v>
      </c>
      <c r="L28" s="84">
        <f>IF(J28&gt;1,AVERAGE(K27:K29),"")</f>
        <v>7.6037692818610738</v>
      </c>
      <c r="M28" s="85">
        <f t="shared" si="0"/>
        <v>1.5211207675886969E-5</v>
      </c>
      <c r="N28" s="137"/>
    </row>
    <row r="29" spans="1:14" x14ac:dyDescent="0.2">
      <c r="A29" s="72"/>
      <c r="B29" s="73"/>
      <c r="C29" s="74"/>
      <c r="D29" s="74"/>
      <c r="E29" s="74"/>
      <c r="F29" s="74"/>
      <c r="G29" s="74"/>
      <c r="H29" s="74"/>
      <c r="I29" s="82"/>
      <c r="J29" s="75">
        <v>42939999.999999993</v>
      </c>
      <c r="K29" s="76">
        <f t="shared" si="1"/>
        <v>7.6328620401002301</v>
      </c>
      <c r="L29" s="77">
        <f>IF(J29&gt;1,AVERAGE(K27:K29),"")</f>
        <v>7.6037692818610738</v>
      </c>
      <c r="M29" s="85">
        <f t="shared" si="0"/>
        <v>8.4638858196199368E-4</v>
      </c>
      <c r="N29" s="138"/>
    </row>
    <row r="30" spans="1:14" x14ac:dyDescent="0.2">
      <c r="A30" s="78">
        <v>14</v>
      </c>
      <c r="B30" s="16"/>
      <c r="C30" s="66"/>
      <c r="D30" s="66"/>
      <c r="E30" s="66"/>
      <c r="F30" s="66"/>
      <c r="G30" s="66"/>
      <c r="H30" s="66"/>
      <c r="I30" s="56"/>
      <c r="J30" s="62">
        <v>31000000</v>
      </c>
      <c r="K30" s="17">
        <f t="shared" si="1"/>
        <v>7.4913616938342731</v>
      </c>
      <c r="L30" s="90">
        <f>IF(J30&gt;1,AVERAGE(K30:K32),"")</f>
        <v>7.417803595725398</v>
      </c>
      <c r="M30" s="85">
        <f t="shared" si="0"/>
        <v>5.410793797394885E-3</v>
      </c>
      <c r="N30" s="139">
        <f>IF(COUNT(M30:M32)&gt;0,COUNT(M30:M32)-1,"")</f>
        <v>2</v>
      </c>
    </row>
    <row r="31" spans="1:14" x14ac:dyDescent="0.2">
      <c r="A31" s="87"/>
      <c r="B31" s="49"/>
      <c r="C31" s="64"/>
      <c r="D31" s="64"/>
      <c r="E31" s="64"/>
      <c r="F31" s="64"/>
      <c r="G31" s="64"/>
      <c r="H31" s="64"/>
      <c r="I31" s="55"/>
      <c r="J31" s="60">
        <v>24070000</v>
      </c>
      <c r="K31" s="13">
        <f t="shared" si="1"/>
        <v>7.3814760902750303</v>
      </c>
      <c r="L31" s="84">
        <f>IF(J31&gt;1,AVERAGE(K30:K32),"")</f>
        <v>7.417803595725398</v>
      </c>
      <c r="M31" s="85">
        <f t="shared" si="0"/>
        <v>1.3196876522465009E-3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>
        <v>24020000</v>
      </c>
      <c r="K32" s="15">
        <f t="shared" si="1"/>
        <v>7.3805730030668872</v>
      </c>
      <c r="L32" s="52">
        <f>IF(J32&gt;1,AVERAGE(K30:K32),"")</f>
        <v>7.417803595725398</v>
      </c>
      <c r="M32" s="83">
        <f t="shared" si="0"/>
        <v>1.386117029703959E-3</v>
      </c>
      <c r="N32" s="140"/>
    </row>
    <row r="33" spans="1:14" x14ac:dyDescent="0.2">
      <c r="A33" s="48">
        <v>15</v>
      </c>
      <c r="B33" s="12"/>
      <c r="C33" s="63"/>
      <c r="D33" s="63"/>
      <c r="E33" s="63"/>
      <c r="F33" s="63"/>
      <c r="G33" s="63"/>
      <c r="H33" s="63"/>
      <c r="I33" s="54"/>
      <c r="J33" s="59">
        <v>63920000</v>
      </c>
      <c r="K33" s="13">
        <f t="shared" si="1"/>
        <v>7.8056367663059349</v>
      </c>
      <c r="L33" s="84">
        <f>IF(J33&gt;1,AVERAGE(K33:K35),"")</f>
        <v>7.8481686922123641</v>
      </c>
      <c r="M33" s="51">
        <f t="shared" si="0"/>
        <v>1.8089647213099817E-3</v>
      </c>
      <c r="N33" s="137">
        <f>IF(COUNT(M33:M35)&gt;0,COUNT(M33:M35)-1,"")</f>
        <v>2</v>
      </c>
    </row>
    <row r="34" spans="1:14" x14ac:dyDescent="0.2">
      <c r="A34" s="87"/>
      <c r="B34" s="49"/>
      <c r="C34" s="64"/>
      <c r="D34" s="64"/>
      <c r="E34" s="64"/>
      <c r="F34" s="64"/>
      <c r="G34" s="64"/>
      <c r="H34" s="64"/>
      <c r="I34" s="55"/>
      <c r="J34" s="60">
        <v>72120000</v>
      </c>
      <c r="K34" s="13">
        <f t="shared" si="1"/>
        <v>7.8580557180503643</v>
      </c>
      <c r="L34" s="84">
        <f>IF(J34&gt;1,AVERAGE(K33:K35),"")</f>
        <v>7.8481686922123641</v>
      </c>
      <c r="M34" s="85">
        <f t="shared" si="0"/>
        <v>9.7753279921282819E-5</v>
      </c>
      <c r="N34" s="137"/>
    </row>
    <row r="35" spans="1:14" x14ac:dyDescent="0.2">
      <c r="A35" s="72"/>
      <c r="B35" s="73"/>
      <c r="C35" s="74"/>
      <c r="D35" s="74"/>
      <c r="E35" s="74"/>
      <c r="F35" s="74"/>
      <c r="G35" s="74"/>
      <c r="H35" s="74"/>
      <c r="I35" s="82"/>
      <c r="J35" s="75">
        <v>76000000</v>
      </c>
      <c r="K35" s="76">
        <f t="shared" si="1"/>
        <v>7.8808135922807914</v>
      </c>
      <c r="L35" s="77">
        <f>IF(J35&gt;1,AVERAGE(K33:K35),"")</f>
        <v>7.8481686922123641</v>
      </c>
      <c r="M35" s="85">
        <f t="shared" si="0"/>
        <v>1.0656895004776009E-3</v>
      </c>
      <c r="N35" s="138"/>
    </row>
    <row r="36" spans="1:14" x14ac:dyDescent="0.2">
      <c r="A36" s="78">
        <v>16</v>
      </c>
      <c r="B36" s="16"/>
      <c r="C36" s="66"/>
      <c r="D36" s="66"/>
      <c r="E36" s="66"/>
      <c r="F36" s="66"/>
      <c r="G36" s="66"/>
      <c r="H36" s="66"/>
      <c r="I36" s="56"/>
      <c r="J36" s="62">
        <v>45670000</v>
      </c>
      <c r="K36" s="17">
        <f t="shared" si="1"/>
        <v>7.6596310116070008</v>
      </c>
      <c r="L36" s="90">
        <f>IF(J36&gt;1,AVERAGE(K36:K38),"")</f>
        <v>7.4982859377937681</v>
      </c>
      <c r="M36" s="85">
        <f t="shared" si="0"/>
        <v>2.603223284379751E-2</v>
      </c>
      <c r="N36" s="139">
        <f>IF(COUNT(M36:M38)&gt;0,COUNT(M36:M38)-1,"")</f>
        <v>2</v>
      </c>
    </row>
    <row r="37" spans="1:14" x14ac:dyDescent="0.2">
      <c r="A37" s="50"/>
      <c r="B37" s="49"/>
      <c r="C37" s="64"/>
      <c r="D37" s="64"/>
      <c r="E37" s="64"/>
      <c r="F37" s="64"/>
      <c r="G37" s="64"/>
      <c r="H37" s="64"/>
      <c r="I37" s="55"/>
      <c r="J37" s="62">
        <v>29330000</v>
      </c>
      <c r="K37" s="13">
        <f t="shared" si="1"/>
        <v>7.4673120629805521</v>
      </c>
      <c r="L37" s="84">
        <f>IF(J37&gt;1,AVERAGE(K36:K38),"")</f>
        <v>7.4982859377937681</v>
      </c>
      <c r="M37" s="85">
        <f t="shared" si="0"/>
        <v>9.5938092094477695E-4</v>
      </c>
      <c r="N37" s="137"/>
    </row>
    <row r="38" spans="1:14" x14ac:dyDescent="0.2">
      <c r="A38" s="79"/>
      <c r="B38" s="14"/>
      <c r="C38" s="65"/>
      <c r="D38" s="65"/>
      <c r="E38" s="65"/>
      <c r="F38" s="65"/>
      <c r="G38" s="65"/>
      <c r="H38" s="65"/>
      <c r="I38" s="57"/>
      <c r="J38" s="62">
        <v>23330000</v>
      </c>
      <c r="K38" s="15">
        <f t="shared" si="1"/>
        <v>7.3679147387937522</v>
      </c>
      <c r="L38" s="52">
        <f>IF(J38&gt;1,AVERAGE(K36:K38),"")</f>
        <v>7.4982859377937681</v>
      </c>
      <c r="M38" s="83">
        <f t="shared" si="0"/>
        <v>1.6996649528701724E-2</v>
      </c>
      <c r="N38" s="140"/>
    </row>
    <row r="39" spans="1:14" x14ac:dyDescent="0.2">
      <c r="A39" s="48"/>
      <c r="B39" s="12"/>
      <c r="C39" s="63"/>
      <c r="D39" s="63"/>
      <c r="E39" s="63"/>
      <c r="F39" s="63"/>
      <c r="G39" s="63"/>
      <c r="H39" s="63"/>
      <c r="I39" s="54"/>
      <c r="J39" s="59"/>
      <c r="K39" s="13" t="str">
        <f t="shared" si="1"/>
        <v/>
      </c>
      <c r="L39" s="84" t="str">
        <f>IF(J39&gt;1,AVERAGE(K39:K41),"")</f>
        <v/>
      </c>
      <c r="M39" s="51" t="str">
        <f t="shared" si="0"/>
        <v/>
      </c>
      <c r="N39" s="137" t="str">
        <f>IF(COUNT(M39:M41)&gt;0,COUNT(M39:M41)-1,"")</f>
        <v/>
      </c>
    </row>
    <row r="40" spans="1:14" x14ac:dyDescent="0.2">
      <c r="A40" s="50"/>
      <c r="B40" s="49"/>
      <c r="C40" s="64"/>
      <c r="D40" s="64"/>
      <c r="E40" s="64"/>
      <c r="F40" s="64"/>
      <c r="G40" s="64"/>
      <c r="H40" s="64"/>
      <c r="I40" s="55"/>
      <c r="J40" s="60"/>
      <c r="K40" s="13" t="str">
        <f t="shared" si="1"/>
        <v/>
      </c>
      <c r="L40" s="84" t="str">
        <f>IF(J40&gt;1,AVERAGE(K39:K41),"")</f>
        <v/>
      </c>
      <c r="M40" s="85" t="str">
        <f t="shared" si="0"/>
        <v/>
      </c>
      <c r="N40" s="137"/>
    </row>
    <row r="41" spans="1:14" x14ac:dyDescent="0.2">
      <c r="A41" s="72"/>
      <c r="B41" s="73"/>
      <c r="C41" s="74"/>
      <c r="D41" s="74"/>
      <c r="E41" s="74"/>
      <c r="F41" s="74"/>
      <c r="G41" s="74"/>
      <c r="H41" s="74"/>
      <c r="I41" s="82"/>
      <c r="J41" s="75"/>
      <c r="K41" s="76" t="str">
        <f t="shared" si="1"/>
        <v/>
      </c>
      <c r="L41" s="77" t="str">
        <f>IF(J41&gt;1,AVERAGE(K39:K41),"")</f>
        <v/>
      </c>
      <c r="M41" s="85" t="str">
        <f t="shared" si="0"/>
        <v/>
      </c>
      <c r="N41" s="138"/>
    </row>
    <row r="42" spans="1:14" x14ac:dyDescent="0.2">
      <c r="A42" s="78"/>
      <c r="B42" s="16"/>
      <c r="C42" s="66"/>
      <c r="D42" s="66"/>
      <c r="E42" s="66"/>
      <c r="F42" s="66"/>
      <c r="G42" s="66"/>
      <c r="H42" s="66"/>
      <c r="I42" s="56"/>
      <c r="J42" s="62"/>
      <c r="K42" s="17" t="str">
        <f t="shared" si="1"/>
        <v/>
      </c>
      <c r="L42" s="90" t="str">
        <f>IF(J42&gt;1,AVERAGE(K42:K44),"")</f>
        <v/>
      </c>
      <c r="M42" s="85" t="str">
        <f t="shared" si="0"/>
        <v/>
      </c>
      <c r="N42" s="139" t="str">
        <f>IF(COUNT(M42:M44)&gt;0,COUNT(M42:M44)-1,"")</f>
        <v/>
      </c>
    </row>
    <row r="43" spans="1:14" x14ac:dyDescent="0.2">
      <c r="A43" s="50"/>
      <c r="B43" s="49"/>
      <c r="C43" s="64"/>
      <c r="D43" s="64"/>
      <c r="E43" s="64"/>
      <c r="F43" s="64"/>
      <c r="G43" s="64"/>
      <c r="H43" s="64"/>
      <c r="I43" s="55"/>
      <c r="J43" s="60"/>
      <c r="K43" s="13" t="str">
        <f t="shared" si="1"/>
        <v/>
      </c>
      <c r="L43" s="84" t="str">
        <f>IF(J43&gt;1,AVERAGE(K42:K44),"")</f>
        <v/>
      </c>
      <c r="M43" s="85" t="str">
        <f t="shared" si="0"/>
        <v/>
      </c>
      <c r="N43" s="137"/>
    </row>
    <row r="44" spans="1:14" x14ac:dyDescent="0.2">
      <c r="A44" s="79"/>
      <c r="B44" s="14"/>
      <c r="C44" s="65"/>
      <c r="D44" s="65"/>
      <c r="E44" s="65"/>
      <c r="F44" s="65"/>
      <c r="G44" s="65"/>
      <c r="H44" s="65"/>
      <c r="I44" s="57"/>
      <c r="J44" s="61"/>
      <c r="K44" s="15" t="str">
        <f t="shared" si="1"/>
        <v/>
      </c>
      <c r="L44" s="52" t="str">
        <f>IF(J44&gt;1,AVERAGE(K42:K44),"")</f>
        <v/>
      </c>
      <c r="M44" s="83" t="str">
        <f t="shared" si="0"/>
        <v/>
      </c>
      <c r="N44" s="140"/>
    </row>
    <row r="45" spans="1:14" x14ac:dyDescent="0.2">
      <c r="A45" s="48"/>
      <c r="B45" s="12"/>
      <c r="C45" s="63"/>
      <c r="D45" s="63"/>
      <c r="E45" s="63"/>
      <c r="F45" s="63"/>
      <c r="G45" s="63"/>
      <c r="H45" s="63"/>
      <c r="I45" s="54"/>
      <c r="J45" s="59"/>
      <c r="K45" s="13" t="str">
        <f t="shared" si="1"/>
        <v/>
      </c>
      <c r="L45" s="84" t="str">
        <f>IF(J45&gt;1,AVERAGE(K45:K47),"")</f>
        <v/>
      </c>
      <c r="M45" s="51" t="str">
        <f t="shared" si="0"/>
        <v/>
      </c>
      <c r="N45" s="137" t="str">
        <f>IF(COUNT(M45:M47)&gt;0,COUNT(M45:M47)-1,"")</f>
        <v/>
      </c>
    </row>
    <row r="46" spans="1:14" x14ac:dyDescent="0.2">
      <c r="A46" s="50"/>
      <c r="B46" s="49"/>
      <c r="C46" s="64"/>
      <c r="D46" s="64"/>
      <c r="E46" s="64"/>
      <c r="F46" s="64"/>
      <c r="G46" s="64"/>
      <c r="H46" s="64"/>
      <c r="I46" s="55"/>
      <c r="J46" s="60"/>
      <c r="K46" s="13" t="str">
        <f t="shared" si="1"/>
        <v/>
      </c>
      <c r="L46" s="84" t="str">
        <f>IF(J46&gt;1,AVERAGE(K45:K47),"")</f>
        <v/>
      </c>
      <c r="M46" s="85" t="str">
        <f t="shared" si="0"/>
        <v/>
      </c>
      <c r="N46" s="137"/>
    </row>
    <row r="47" spans="1:14" ht="13.5" thickBot="1" x14ac:dyDescent="0.25">
      <c r="A47" s="89"/>
      <c r="B47" s="18"/>
      <c r="C47" s="67"/>
      <c r="D47" s="67"/>
      <c r="E47" s="67"/>
      <c r="F47" s="67"/>
      <c r="G47" s="67"/>
      <c r="H47" s="67"/>
      <c r="I47" s="58"/>
      <c r="J47" s="61"/>
      <c r="K47" s="13" t="str">
        <f t="shared" si="1"/>
        <v/>
      </c>
      <c r="L47" s="52" t="str">
        <f>IF(J47&gt;1,AVERAGE(K45:K47),"")</f>
        <v/>
      </c>
      <c r="M47" s="85" t="str">
        <f t="shared" si="0"/>
        <v/>
      </c>
      <c r="N47" s="140"/>
    </row>
    <row r="48" spans="1:14" ht="13.5" thickBot="1" x14ac:dyDescent="0.25">
      <c r="L48" s="4" t="s">
        <v>94</v>
      </c>
      <c r="M48" s="19">
        <f>SUM(M9:M47)</f>
        <v>7.5268523904732432E-2</v>
      </c>
      <c r="N48" s="53">
        <f>SUM(N9:N47)</f>
        <v>20</v>
      </c>
    </row>
    <row r="49" spans="1:13" ht="13.5" thickBot="1" x14ac:dyDescent="0.25">
      <c r="A49" s="20" t="s">
        <v>88</v>
      </c>
      <c r="I49" s="21"/>
      <c r="J49" s="22"/>
      <c r="K49" s="23"/>
      <c r="L49" s="4" t="s">
        <v>95</v>
      </c>
      <c r="M49" s="24">
        <f>2*M48</f>
        <v>0.15053704780946486</v>
      </c>
    </row>
    <row r="50" spans="1:13" ht="13.5" thickBot="1" x14ac:dyDescent="0.25">
      <c r="A50" s="148"/>
      <c r="B50" s="148"/>
      <c r="C50" s="148"/>
      <c r="D50" s="148"/>
      <c r="E50" s="148"/>
      <c r="F50" s="148"/>
      <c r="G50" s="148"/>
      <c r="H50" s="148"/>
      <c r="I50" s="25"/>
      <c r="J50" s="22"/>
      <c r="K50" s="26"/>
    </row>
    <row r="51" spans="1:13" ht="14.25" x14ac:dyDescent="0.25">
      <c r="A51" s="148"/>
      <c r="B51" s="148"/>
      <c r="C51" s="148"/>
      <c r="D51" s="148"/>
      <c r="E51" s="148"/>
      <c r="F51" s="148"/>
      <c r="G51" s="148"/>
      <c r="H51" s="148"/>
      <c r="I51" s="25"/>
      <c r="J51" s="27"/>
      <c r="K51" s="27"/>
      <c r="M51" s="28" t="s">
        <v>109</v>
      </c>
    </row>
    <row r="52" spans="1:13" ht="13.5" thickBot="1" x14ac:dyDescent="0.25">
      <c r="A52" s="148"/>
      <c r="B52" s="148"/>
      <c r="C52" s="148"/>
      <c r="D52" s="148"/>
      <c r="E52" s="148"/>
      <c r="F52" s="148"/>
      <c r="G52" s="148"/>
      <c r="H52" s="148"/>
      <c r="M52" s="29">
        <f>(M49/N48)^0.5</f>
        <v>8.6757434208678874E-2</v>
      </c>
    </row>
    <row r="53" spans="1:13" x14ac:dyDescent="0.2">
      <c r="A53" s="148"/>
      <c r="B53" s="148"/>
      <c r="C53" s="148"/>
      <c r="D53" s="148"/>
      <c r="E53" s="148"/>
      <c r="F53" s="148"/>
      <c r="G53" s="148"/>
      <c r="H53" s="148"/>
      <c r="J53" s="3"/>
      <c r="K53" s="30"/>
    </row>
    <row r="54" spans="1:13" x14ac:dyDescent="0.2">
      <c r="A54" s="148"/>
      <c r="B54" s="148"/>
      <c r="C54" s="148"/>
      <c r="D54" s="148"/>
      <c r="E54" s="148"/>
      <c r="F54" s="148"/>
      <c r="G54" s="148"/>
      <c r="H54" s="148"/>
      <c r="J54" s="31"/>
      <c r="K54" s="68" t="s">
        <v>25</v>
      </c>
      <c r="L54" s="69">
        <f>MIN(L9:L47)</f>
        <v>7.386123404865593</v>
      </c>
    </row>
    <row r="55" spans="1:13" x14ac:dyDescent="0.2">
      <c r="A55" s="148"/>
      <c r="B55" s="148"/>
      <c r="C55" s="148"/>
      <c r="D55" s="148"/>
      <c r="E55" s="148"/>
      <c r="F55" s="148"/>
      <c r="G55" s="148"/>
      <c r="H55" s="148"/>
      <c r="K55" s="70" t="s">
        <v>26</v>
      </c>
      <c r="L55" s="71">
        <f>MAX(L9:L47)</f>
        <v>7.8481686922123641</v>
      </c>
    </row>
    <row r="56" spans="1:13" x14ac:dyDescent="0.2">
      <c r="A56" s="148"/>
      <c r="B56" s="148"/>
      <c r="C56" s="148"/>
      <c r="D56" s="148"/>
      <c r="E56" s="148"/>
      <c r="F56" s="148"/>
      <c r="G56" s="148"/>
      <c r="H56" s="148"/>
    </row>
    <row r="60" spans="1:13" x14ac:dyDescent="0.2">
      <c r="A60" s="4"/>
    </row>
    <row r="61" spans="1:13" x14ac:dyDescent="0.2">
      <c r="A61" s="32"/>
      <c r="B61" s="32"/>
    </row>
    <row r="62" spans="1:13" x14ac:dyDescent="0.2">
      <c r="B62" s="4"/>
    </row>
    <row r="63" spans="1:13" x14ac:dyDescent="0.2">
      <c r="B63" s="4"/>
    </row>
  </sheetData>
  <sheetProtection selectLockedCells="1"/>
  <mergeCells count="19">
    <mergeCell ref="A50:H56"/>
    <mergeCell ref="N30:N32"/>
    <mergeCell ref="N33:N35"/>
    <mergeCell ref="N36:N38"/>
    <mergeCell ref="N39:N41"/>
    <mergeCell ref="N42:N44"/>
    <mergeCell ref="N45:N47"/>
    <mergeCell ref="N27:N29"/>
    <mergeCell ref="B3:D3"/>
    <mergeCell ref="B4:D4"/>
    <mergeCell ref="F4:I4"/>
    <mergeCell ref="B5:D5"/>
    <mergeCell ref="B6:D6"/>
    <mergeCell ref="N9:N11"/>
    <mergeCell ref="N12:N14"/>
    <mergeCell ref="N15:N17"/>
    <mergeCell ref="N18:N20"/>
    <mergeCell ref="N21:N23"/>
    <mergeCell ref="N24:N26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69"/>
  <sheetViews>
    <sheetView topLeftCell="A4" zoomScale="70" zoomScaleNormal="70" workbookViewId="0">
      <selection activeCell="M8" sqref="M8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6.5703125" style="2" customWidth="1"/>
    <col min="13" max="13" width="26.42578125" style="2" customWidth="1"/>
    <col min="14" max="14" width="23.140625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108</v>
      </c>
      <c r="C3" s="142"/>
      <c r="D3" s="143"/>
      <c r="F3" s="4"/>
    </row>
    <row r="4" spans="1:14" x14ac:dyDescent="0.2">
      <c r="A4" s="3" t="s">
        <v>98</v>
      </c>
      <c r="B4" s="141" t="s">
        <v>60</v>
      </c>
      <c r="C4" s="142"/>
      <c r="D4" s="143"/>
      <c r="F4" s="144" t="s">
        <v>81</v>
      </c>
      <c r="G4" s="145"/>
      <c r="H4" s="145"/>
      <c r="I4" s="146"/>
    </row>
    <row r="5" spans="1:14" x14ac:dyDescent="0.2">
      <c r="A5" s="5"/>
      <c r="B5" s="141" t="s">
        <v>52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88" t="s">
        <v>10</v>
      </c>
      <c r="B9" s="12"/>
      <c r="C9" s="63"/>
      <c r="D9" s="63"/>
      <c r="E9" s="63"/>
      <c r="F9" s="63"/>
      <c r="G9" s="63"/>
      <c r="H9" s="63"/>
      <c r="I9" s="54"/>
      <c r="J9" s="59">
        <v>1342000000</v>
      </c>
      <c r="K9" s="13">
        <f>IF(J9&gt;1,LOG10(J9),"")</f>
        <v>9.1277525158329738</v>
      </c>
      <c r="L9" s="84">
        <f>IF(J9&gt;1,AVERAGE(K9:K11),"")</f>
        <v>9.1022178422855138</v>
      </c>
      <c r="M9" s="85">
        <f t="shared" ref="M9:M53" si="0">IF(J9&gt;1,(K9-L9)^2,"")</f>
        <v>6.5201955317535209E-4</v>
      </c>
      <c r="N9" s="137">
        <f>IF(COUNT(M9:M11)&gt;0,COUNT(M9:M11)-1,"")</f>
        <v>2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1156000000</v>
      </c>
      <c r="K10" s="13">
        <f t="shared" ref="K10:K53" si="1">IF(J10&gt;1,LOG10(J10),"")</f>
        <v>9.0629578340845107</v>
      </c>
      <c r="L10" s="84">
        <f>IF(J10&gt;1,AVERAGE(K9:K11),"")</f>
        <v>9.1022178422855138</v>
      </c>
      <c r="M10" s="85">
        <f t="shared" si="0"/>
        <v>1.5413482439428276E-3</v>
      </c>
      <c r="N10" s="137"/>
    </row>
    <row r="11" spans="1:14" x14ac:dyDescent="0.2">
      <c r="A11" s="72"/>
      <c r="B11" s="73"/>
      <c r="C11" s="74"/>
      <c r="D11" s="74"/>
      <c r="E11" s="74"/>
      <c r="F11" s="74"/>
      <c r="G11" s="74"/>
      <c r="H11" s="74"/>
      <c r="I11" s="55"/>
      <c r="J11" s="75">
        <v>1306000000</v>
      </c>
      <c r="K11" s="76">
        <f t="shared" si="1"/>
        <v>9.1159431769390551</v>
      </c>
      <c r="L11" s="77">
        <f>IF(J11&gt;1,AVERAGE(K9:K11),"")</f>
        <v>9.1022178422855138</v>
      </c>
      <c r="M11" s="85">
        <f t="shared" si="0"/>
        <v>1.8838481135170196E-4</v>
      </c>
      <c r="N11" s="138"/>
    </row>
    <row r="12" spans="1:14" x14ac:dyDescent="0.2">
      <c r="A12" s="78" t="s">
        <v>11</v>
      </c>
      <c r="B12" s="16"/>
      <c r="C12" s="66"/>
      <c r="D12" s="66"/>
      <c r="E12" s="66"/>
      <c r="F12" s="66"/>
      <c r="G12" s="66"/>
      <c r="H12" s="66"/>
      <c r="I12" s="56"/>
      <c r="J12" s="62">
        <v>1073000000</v>
      </c>
      <c r="K12" s="17">
        <f t="shared" si="1"/>
        <v>9.0305997219659506</v>
      </c>
      <c r="L12" s="90">
        <f>IF(J12&gt;1,AVERAGE(K12:K14),"")</f>
        <v>9.1340237634705232</v>
      </c>
      <c r="M12" s="85">
        <f t="shared" si="0"/>
        <v>1.0696532361139561E-2</v>
      </c>
      <c r="N12" s="139">
        <f>IF(COUNT(M12:M14)&gt;0,COUNT(M12:M14)-1,"")</f>
        <v>2</v>
      </c>
    </row>
    <row r="13" spans="1:14" x14ac:dyDescent="0.2">
      <c r="A13" s="87"/>
      <c r="B13" s="49"/>
      <c r="C13" s="63"/>
      <c r="D13" s="63"/>
      <c r="E13" s="63"/>
      <c r="F13" s="63"/>
      <c r="G13" s="63"/>
      <c r="H13" s="63"/>
      <c r="I13" s="55"/>
      <c r="J13" s="60">
        <v>1267000000</v>
      </c>
      <c r="K13" s="13">
        <f t="shared" si="1"/>
        <v>9.1027766148834406</v>
      </c>
      <c r="L13" s="84">
        <f>IF(J13&gt;1,AVERAGE(K12:K14),"")</f>
        <v>9.1340237634705232</v>
      </c>
      <c r="M13" s="51">
        <f t="shared" si="0"/>
        <v>9.76384294823222E-4</v>
      </c>
      <c r="N13" s="137"/>
    </row>
    <row r="14" spans="1:14" x14ac:dyDescent="0.2">
      <c r="A14" s="79"/>
      <c r="B14" s="14"/>
      <c r="C14" s="80"/>
      <c r="D14" s="80"/>
      <c r="E14" s="80"/>
      <c r="F14" s="80"/>
      <c r="G14" s="80"/>
      <c r="H14" s="80"/>
      <c r="I14" s="57"/>
      <c r="J14" s="61">
        <v>1856500000</v>
      </c>
      <c r="K14" s="15">
        <f t="shared" si="1"/>
        <v>9.2686949535621785</v>
      </c>
      <c r="L14" s="81">
        <f>IF(J14&gt;1,AVERAGE(K12:K14),"")</f>
        <v>9.1340237634705232</v>
      </c>
      <c r="M14" s="86">
        <f t="shared" si="0"/>
        <v>1.8136329440702755E-2</v>
      </c>
      <c r="N14" s="140"/>
    </row>
    <row r="15" spans="1:14" x14ac:dyDescent="0.2">
      <c r="A15" s="48" t="s">
        <v>12</v>
      </c>
      <c r="B15" s="12"/>
      <c r="C15" s="63"/>
      <c r="D15" s="63"/>
      <c r="E15" s="63"/>
      <c r="F15" s="63"/>
      <c r="G15" s="63"/>
      <c r="H15" s="63"/>
      <c r="I15" s="54"/>
      <c r="J15" s="59">
        <v>1312000000</v>
      </c>
      <c r="K15" s="13">
        <f t="shared" si="1"/>
        <v>9.1179338350396417</v>
      </c>
      <c r="L15" s="84">
        <f>IF(J15&gt;1,AVERAGE(K15:K17),"")</f>
        <v>9.1312432234079726</v>
      </c>
      <c r="M15" s="51">
        <f t="shared" si="0"/>
        <v>1.7713981873906034E-4</v>
      </c>
      <c r="N15" s="137">
        <f>IF(COUNT(M15:M17)&gt;0,COUNT(M15:M17)-1,"")</f>
        <v>2</v>
      </c>
    </row>
    <row r="16" spans="1:14" x14ac:dyDescent="0.2">
      <c r="A16" s="87"/>
      <c r="B16" s="49"/>
      <c r="C16" s="64"/>
      <c r="D16" s="64"/>
      <c r="E16" s="64"/>
      <c r="F16" s="64"/>
      <c r="G16" s="64"/>
      <c r="H16" s="64"/>
      <c r="I16" s="55"/>
      <c r="J16" s="60">
        <v>1282000000</v>
      </c>
      <c r="K16" s="13">
        <f t="shared" si="1"/>
        <v>9.1078880251827989</v>
      </c>
      <c r="L16" s="84">
        <f>IF(J16&gt;1,AVERAGE(K15:K17),"")</f>
        <v>9.1312432234079726</v>
      </c>
      <c r="M16" s="85">
        <f t="shared" si="0"/>
        <v>5.4546528413715312E-4</v>
      </c>
      <c r="N16" s="137"/>
    </row>
    <row r="17" spans="1:14" x14ac:dyDescent="0.2">
      <c r="A17" s="72"/>
      <c r="B17" s="73"/>
      <c r="C17" s="74"/>
      <c r="D17" s="74"/>
      <c r="E17" s="74"/>
      <c r="F17" s="74"/>
      <c r="G17" s="74"/>
      <c r="H17" s="74"/>
      <c r="I17" s="82"/>
      <c r="J17" s="75">
        <v>1472000000</v>
      </c>
      <c r="K17" s="76">
        <f t="shared" si="1"/>
        <v>9.1679078100014806</v>
      </c>
      <c r="L17" s="77">
        <f>IF(J17&gt;1,AVERAGE(K15:K17),"")</f>
        <v>9.1312432234079726</v>
      </c>
      <c r="M17" s="85">
        <f t="shared" si="0"/>
        <v>1.3442919100728481E-3</v>
      </c>
      <c r="N17" s="138"/>
    </row>
    <row r="18" spans="1:14" x14ac:dyDescent="0.2">
      <c r="A18" s="78" t="s">
        <v>13</v>
      </c>
      <c r="B18" s="16"/>
      <c r="C18" s="66"/>
      <c r="D18" s="66"/>
      <c r="E18" s="66"/>
      <c r="F18" s="66"/>
      <c r="G18" s="66"/>
      <c r="H18" s="66"/>
      <c r="I18" s="56"/>
      <c r="J18" s="62">
        <v>1726000000</v>
      </c>
      <c r="K18" s="17">
        <f t="shared" si="1"/>
        <v>9.2370407913791901</v>
      </c>
      <c r="L18" s="90">
        <f>IF(J18&gt;1,AVERAGE(K18:K20),"")</f>
        <v>9.215497486598009</v>
      </c>
      <c r="M18" s="85">
        <f t="shared" si="0"/>
        <v>4.6411398089485828E-4</v>
      </c>
      <c r="N18" s="139">
        <f>IF(COUNT(M18:M20)&gt;0,COUNT(M18:M20)-1,"")</f>
        <v>2</v>
      </c>
    </row>
    <row r="19" spans="1:14" x14ac:dyDescent="0.2">
      <c r="A19" s="87"/>
      <c r="B19" s="49"/>
      <c r="C19" s="64"/>
      <c r="D19" s="64"/>
      <c r="E19" s="64"/>
      <c r="F19" s="64"/>
      <c r="G19" s="64"/>
      <c r="H19" s="64"/>
      <c r="I19" s="55"/>
      <c r="J19" s="60">
        <v>1609500000</v>
      </c>
      <c r="K19" s="13">
        <f t="shared" si="1"/>
        <v>9.206690981021632</v>
      </c>
      <c r="L19" s="84">
        <f>IF(J19&gt;1,AVERAGE(K18:K20),"")</f>
        <v>9.215497486598009</v>
      </c>
      <c r="M19" s="85">
        <f t="shared" si="0"/>
        <v>7.7554540466760562E-5</v>
      </c>
      <c r="N19" s="137"/>
    </row>
    <row r="20" spans="1:14" x14ac:dyDescent="0.2">
      <c r="A20" s="79"/>
      <c r="B20" s="14"/>
      <c r="C20" s="65"/>
      <c r="D20" s="65"/>
      <c r="E20" s="65"/>
      <c r="F20" s="65"/>
      <c r="G20" s="65"/>
      <c r="H20" s="65"/>
      <c r="I20" s="57"/>
      <c r="J20" s="61">
        <v>1595000000</v>
      </c>
      <c r="K20" s="15">
        <f t="shared" si="1"/>
        <v>9.2027606873931997</v>
      </c>
      <c r="L20" s="52">
        <f>IF(J20&gt;1,AVERAGE(K18:K20),"")</f>
        <v>9.215497486598009</v>
      </c>
      <c r="M20" s="83">
        <f t="shared" si="0"/>
        <v>1.6222605398363087E-4</v>
      </c>
      <c r="N20" s="140"/>
    </row>
    <row r="21" spans="1:14" x14ac:dyDescent="0.2">
      <c r="A21" s="48" t="s">
        <v>32</v>
      </c>
      <c r="B21" s="12"/>
      <c r="C21" s="63"/>
      <c r="D21" s="63"/>
      <c r="E21" s="63"/>
      <c r="F21" s="63"/>
      <c r="G21" s="63"/>
      <c r="H21" s="63"/>
      <c r="I21" s="54"/>
      <c r="J21" s="59">
        <v>1640000000</v>
      </c>
      <c r="K21" s="13">
        <f t="shared" si="1"/>
        <v>9.214843848047698</v>
      </c>
      <c r="L21" s="84">
        <f>IF(J21&gt;1,AVERAGE(K21:K23),"")</f>
        <v>9.1833193462291582</v>
      </c>
      <c r="M21" s="51">
        <f t="shared" si="0"/>
        <v>9.9379421490711412E-4</v>
      </c>
      <c r="N21" s="137">
        <f>IF(COUNT(M21:M23)&gt;0,COUNT(M21:M23)-1,"")</f>
        <v>2</v>
      </c>
    </row>
    <row r="22" spans="1:14" x14ac:dyDescent="0.2">
      <c r="A22" s="87"/>
      <c r="B22" s="49"/>
      <c r="C22" s="64"/>
      <c r="D22" s="64"/>
      <c r="E22" s="64"/>
      <c r="F22" s="64"/>
      <c r="G22" s="64"/>
      <c r="H22" s="64"/>
      <c r="I22" s="55"/>
      <c r="J22" s="60">
        <v>1516500000</v>
      </c>
      <c r="K22" s="13">
        <f t="shared" si="1"/>
        <v>9.1808424146466816</v>
      </c>
      <c r="L22" s="84">
        <f>IF(J22&gt;1,AVERAGE(K21:K23),"")</f>
        <v>9.1833193462291582</v>
      </c>
      <c r="M22" s="85">
        <f t="shared" si="0"/>
        <v>6.1351900642702227E-6</v>
      </c>
      <c r="N22" s="137"/>
    </row>
    <row r="23" spans="1:14" x14ac:dyDescent="0.2">
      <c r="A23" s="72"/>
      <c r="B23" s="73"/>
      <c r="C23" s="74"/>
      <c r="D23" s="74"/>
      <c r="E23" s="74"/>
      <c r="F23" s="74"/>
      <c r="G23" s="74"/>
      <c r="H23" s="74"/>
      <c r="I23" s="82"/>
      <c r="J23" s="75">
        <v>1426500000</v>
      </c>
      <c r="K23" s="76">
        <f t="shared" si="1"/>
        <v>9.1542717759930952</v>
      </c>
      <c r="L23" s="77">
        <f>IF(J23&gt;1,AVERAGE(K21:K23),"")</f>
        <v>9.1833193462291582</v>
      </c>
      <c r="M23" s="85">
        <f t="shared" si="0"/>
        <v>8.4376133661901776E-4</v>
      </c>
      <c r="N23" s="138"/>
    </row>
    <row r="24" spans="1:14" x14ac:dyDescent="0.2">
      <c r="A24" s="78" t="s">
        <v>82</v>
      </c>
      <c r="B24" s="16"/>
      <c r="C24" s="66"/>
      <c r="D24" s="66"/>
      <c r="E24" s="66"/>
      <c r="F24" s="66"/>
      <c r="G24" s="66"/>
      <c r="H24" s="66"/>
      <c r="I24" s="56"/>
      <c r="J24" s="62">
        <v>1619000000</v>
      </c>
      <c r="K24" s="17">
        <f t="shared" si="1"/>
        <v>9.2092468487533736</v>
      </c>
      <c r="L24" s="90">
        <f>IF(J24&gt;1,AVERAGE(K24:K26),"")</f>
        <v>9.2325760617996497</v>
      </c>
      <c r="M24" s="85">
        <f t="shared" si="0"/>
        <v>5.4425218135853947E-4</v>
      </c>
      <c r="N24" s="139">
        <f>IF(COUNT(M24:M26)&gt;0,COUNT(M24:M26)-1,"")</f>
        <v>2</v>
      </c>
    </row>
    <row r="25" spans="1:14" x14ac:dyDescent="0.2">
      <c r="A25" s="87"/>
      <c r="B25" s="49"/>
      <c r="C25" s="64"/>
      <c r="D25" s="64"/>
      <c r="E25" s="64"/>
      <c r="F25" s="64"/>
      <c r="G25" s="64"/>
      <c r="H25" s="64"/>
      <c r="I25" s="55"/>
      <c r="J25" s="60">
        <v>1544000000</v>
      </c>
      <c r="K25" s="13">
        <f t="shared" si="1"/>
        <v>9.1886472959997167</v>
      </c>
      <c r="L25" s="84">
        <f>IF(J25&gt;1,AVERAGE(K24:K26),"")</f>
        <v>9.2325760617996497</v>
      </c>
      <c r="M25" s="85">
        <f t="shared" si="0"/>
        <v>1.9297364647053623E-3</v>
      </c>
      <c r="N25" s="137"/>
    </row>
    <row r="26" spans="1:14" x14ac:dyDescent="0.2">
      <c r="A26" s="79"/>
      <c r="B26" s="14"/>
      <c r="C26" s="65"/>
      <c r="D26" s="65"/>
      <c r="E26" s="65"/>
      <c r="F26" s="65"/>
      <c r="G26" s="65"/>
      <c r="H26" s="65"/>
      <c r="I26" s="57"/>
      <c r="J26" s="61">
        <v>1994500000</v>
      </c>
      <c r="K26" s="15">
        <f t="shared" si="1"/>
        <v>9.2998340406458588</v>
      </c>
      <c r="L26" s="52">
        <f>IF(J26&gt;1,AVERAGE(K24:K26),"")</f>
        <v>9.2325760617996497</v>
      </c>
      <c r="M26" s="83">
        <f t="shared" si="0"/>
        <v>4.5236357184771109E-3</v>
      </c>
      <c r="N26" s="140"/>
    </row>
    <row r="27" spans="1:14" x14ac:dyDescent="0.2">
      <c r="A27" s="48" t="s">
        <v>16</v>
      </c>
      <c r="B27" s="12"/>
      <c r="C27" s="63"/>
      <c r="D27" s="63"/>
      <c r="E27" s="63"/>
      <c r="F27" s="63"/>
      <c r="G27" s="63"/>
      <c r="H27" s="63"/>
      <c r="I27" s="54"/>
      <c r="J27" s="59">
        <v>1481500000</v>
      </c>
      <c r="K27" s="13">
        <f t="shared" si="1"/>
        <v>9.1707016558160692</v>
      </c>
      <c r="L27" s="84">
        <f>IF(J27&gt;1,AVERAGE(K27:K29),"")</f>
        <v>9.1326707818950066</v>
      </c>
      <c r="M27" s="51">
        <f t="shared" ref="M27:M40" si="2">IF(J27&gt;1,(K27-L27)^2,"")</f>
        <v>1.4463473711997621E-3</v>
      </c>
      <c r="N27" s="137">
        <f>IF(COUNT(M27:M29)&gt;0,COUNT(M27:M29)-1,"")</f>
        <v>2</v>
      </c>
    </row>
    <row r="28" spans="1:14" x14ac:dyDescent="0.2">
      <c r="A28" s="87"/>
      <c r="B28" s="49"/>
      <c r="C28" s="64"/>
      <c r="D28" s="64"/>
      <c r="E28" s="64"/>
      <c r="F28" s="64"/>
      <c r="G28" s="64"/>
      <c r="H28" s="64"/>
      <c r="I28" s="55"/>
      <c r="J28" s="60">
        <v>1360000000</v>
      </c>
      <c r="K28" s="13">
        <f t="shared" si="1"/>
        <v>9.1335389083702179</v>
      </c>
      <c r="L28" s="84">
        <f>IF(J28&gt;1,AVERAGE(K27:K29),"")</f>
        <v>9.1326707818950066</v>
      </c>
      <c r="M28" s="85">
        <f t="shared" si="2"/>
        <v>7.5364357696276779E-7</v>
      </c>
      <c r="N28" s="137"/>
    </row>
    <row r="29" spans="1:14" x14ac:dyDescent="0.2">
      <c r="A29" s="72"/>
      <c r="B29" s="73"/>
      <c r="C29" s="74"/>
      <c r="D29" s="74"/>
      <c r="E29" s="74"/>
      <c r="F29" s="74"/>
      <c r="G29" s="74"/>
      <c r="H29" s="74"/>
      <c r="I29" s="82"/>
      <c r="J29" s="75">
        <v>1241000000</v>
      </c>
      <c r="K29" s="76">
        <f t="shared" si="1"/>
        <v>9.0937717814987291</v>
      </c>
      <c r="L29" s="77">
        <f>IF(J29&gt;1,AVERAGE(K27:K29),"")</f>
        <v>9.1326707818950066</v>
      </c>
      <c r="M29" s="85">
        <f t="shared" si="2"/>
        <v>1.5131322318295949E-3</v>
      </c>
      <c r="N29" s="138"/>
    </row>
    <row r="30" spans="1:14" x14ac:dyDescent="0.2">
      <c r="A30" s="78" t="s">
        <v>17</v>
      </c>
      <c r="B30" s="16"/>
      <c r="C30" s="66"/>
      <c r="D30" s="66"/>
      <c r="E30" s="66"/>
      <c r="F30" s="66"/>
      <c r="G30" s="66"/>
      <c r="H30" s="66"/>
      <c r="I30" s="56"/>
      <c r="J30" s="62">
        <v>1214000000</v>
      </c>
      <c r="K30" s="17">
        <f t="shared" ref="K30:K35" si="3">IF(J30&gt;1,LOG10(J30),"")</f>
        <v>9.0842186867392396</v>
      </c>
      <c r="L30" s="90">
        <f>IF(J30&gt;1,AVERAGE(K30:K32),"")</f>
        <v>9.105899998704535</v>
      </c>
      <c r="M30" s="85">
        <f t="shared" si="2"/>
        <v>4.7007928853646304E-4</v>
      </c>
      <c r="N30" s="139">
        <f>IF(COUNT(M30:M32)&gt;0,COUNT(M30:M32)-1,"")</f>
        <v>2</v>
      </c>
    </row>
    <row r="31" spans="1:14" x14ac:dyDescent="0.2">
      <c r="A31" s="87"/>
      <c r="B31" s="49"/>
      <c r="C31" s="64"/>
      <c r="D31" s="64"/>
      <c r="E31" s="64"/>
      <c r="F31" s="64"/>
      <c r="G31" s="64"/>
      <c r="H31" s="64"/>
      <c r="I31" s="55"/>
      <c r="J31" s="60">
        <v>1339000000</v>
      </c>
      <c r="K31" s="13">
        <f t="shared" si="3"/>
        <v>9.1267805770120098</v>
      </c>
      <c r="L31" s="84">
        <f>IF(J31&gt;1,AVERAGE(K30:K32),"")</f>
        <v>9.105899998704535</v>
      </c>
      <c r="M31" s="85">
        <f t="shared" si="2"/>
        <v>4.3599855045458745E-4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>
        <v>1278500000</v>
      </c>
      <c r="K32" s="15">
        <f t="shared" si="3"/>
        <v>9.1067007323623539</v>
      </c>
      <c r="L32" s="52">
        <f>IF(J32&gt;1,AVERAGE(K30:K32),"")</f>
        <v>9.105899998704535</v>
      </c>
      <c r="M32" s="83">
        <f t="shared" si="2"/>
        <v>6.4117439076395972E-7</v>
      </c>
      <c r="N32" s="140"/>
    </row>
    <row r="33" spans="1:14" x14ac:dyDescent="0.2">
      <c r="A33" s="78" t="s">
        <v>18</v>
      </c>
      <c r="B33" s="16"/>
      <c r="C33" s="66"/>
      <c r="D33" s="66"/>
      <c r="E33" s="66"/>
      <c r="F33" s="66"/>
      <c r="G33" s="66"/>
      <c r="H33" s="66"/>
      <c r="I33" s="56"/>
      <c r="J33" s="62">
        <v>1427000000</v>
      </c>
      <c r="K33" s="17">
        <f t="shared" si="3"/>
        <v>9.1544239731146462</v>
      </c>
      <c r="L33" s="90">
        <f>IF(J33&gt;1,AVERAGE(K33:K35),"")</f>
        <v>9.2074035969084527</v>
      </c>
      <c r="M33" s="85">
        <f t="shared" si="2"/>
        <v>2.8068405373332674E-3</v>
      </c>
      <c r="N33" s="139">
        <f>IF(COUNT(M33:M35)&gt;0,COUNT(M33:M35)-1,"")</f>
        <v>2</v>
      </c>
    </row>
    <row r="34" spans="1:14" x14ac:dyDescent="0.2">
      <c r="A34" s="87"/>
      <c r="B34" s="49"/>
      <c r="C34" s="64"/>
      <c r="D34" s="64"/>
      <c r="E34" s="64"/>
      <c r="F34" s="64"/>
      <c r="G34" s="64"/>
      <c r="H34" s="64"/>
      <c r="I34" s="55"/>
      <c r="J34" s="60">
        <v>1826000000</v>
      </c>
      <c r="K34" s="13">
        <f t="shared" si="3"/>
        <v>9.2615007731982804</v>
      </c>
      <c r="L34" s="84">
        <f>IF(J34&gt;1,AVERAGE(K33:K35),"")</f>
        <v>9.2074035969084527</v>
      </c>
      <c r="M34" s="85">
        <f t="shared" si="2"/>
        <v>2.9265044825326947E-3</v>
      </c>
      <c r="N34" s="137"/>
    </row>
    <row r="35" spans="1:14" x14ac:dyDescent="0.2">
      <c r="A35" s="79"/>
      <c r="B35" s="14"/>
      <c r="C35" s="65"/>
      <c r="D35" s="65"/>
      <c r="E35" s="65"/>
      <c r="F35" s="65"/>
      <c r="G35" s="65"/>
      <c r="H35" s="65"/>
      <c r="I35" s="57"/>
      <c r="J35" s="61">
        <v>1608000000</v>
      </c>
      <c r="K35" s="15">
        <f t="shared" si="3"/>
        <v>9.2062860444124333</v>
      </c>
      <c r="L35" s="52">
        <f>IF(J35&gt;1,AVERAGE(K33:K35),"")</f>
        <v>9.2074035969084527</v>
      </c>
      <c r="M35" s="83">
        <f t="shared" si="2"/>
        <v>1.2489235813592221E-6</v>
      </c>
      <c r="N35" s="140"/>
    </row>
    <row r="36" spans="1:14" x14ac:dyDescent="0.2">
      <c r="A36" s="78" t="s">
        <v>19</v>
      </c>
      <c r="B36" s="16"/>
      <c r="C36" s="66"/>
      <c r="D36" s="66"/>
      <c r="E36" s="66"/>
      <c r="F36" s="66"/>
      <c r="G36" s="66"/>
      <c r="H36" s="66"/>
      <c r="I36" s="56"/>
      <c r="J36" s="62">
        <v>1381000000</v>
      </c>
      <c r="K36" s="17">
        <f t="shared" si="1"/>
        <v>9.1401936785786315</v>
      </c>
      <c r="L36" s="90">
        <f>IF(J36&gt;1,AVERAGE(K36:K38),"")</f>
        <v>9.1588069975640192</v>
      </c>
      <c r="M36" s="85">
        <f t="shared" si="2"/>
        <v>3.4645564365179236E-4</v>
      </c>
      <c r="N36" s="139">
        <f>IF(COUNT(M36:M38)&gt;0,COUNT(M36:M38)-1,"")</f>
        <v>2</v>
      </c>
    </row>
    <row r="37" spans="1:14" x14ac:dyDescent="0.2">
      <c r="A37" s="87"/>
      <c r="B37" s="49"/>
      <c r="C37" s="64"/>
      <c r="D37" s="64"/>
      <c r="E37" s="64"/>
      <c r="F37" s="64"/>
      <c r="G37" s="64"/>
      <c r="H37" s="64"/>
      <c r="I37" s="55"/>
      <c r="J37" s="60">
        <v>1686500000</v>
      </c>
      <c r="K37" s="13">
        <f t="shared" si="1"/>
        <v>9.226986345525221</v>
      </c>
      <c r="L37" s="84">
        <f>IF(J37&gt;1,AVERAGE(K36:K38),"")</f>
        <v>9.1588069975640192</v>
      </c>
      <c r="M37" s="85">
        <f t="shared" si="2"/>
        <v>4.6484234884146373E-3</v>
      </c>
      <c r="N37" s="137"/>
    </row>
    <row r="38" spans="1:14" x14ac:dyDescent="0.2">
      <c r="A38" s="79"/>
      <c r="B38" s="14"/>
      <c r="C38" s="65"/>
      <c r="D38" s="65"/>
      <c r="E38" s="65"/>
      <c r="F38" s="65"/>
      <c r="G38" s="65"/>
      <c r="H38" s="65"/>
      <c r="I38" s="57"/>
      <c r="J38" s="61">
        <v>1286000000</v>
      </c>
      <c r="K38" s="15">
        <f t="shared" si="1"/>
        <v>9.1092409685882032</v>
      </c>
      <c r="L38" s="52">
        <f>IF(J38&gt;1,AVERAGE(K36:K38),"")</f>
        <v>9.1588069975640192</v>
      </c>
      <c r="M38" s="83">
        <f t="shared" si="2"/>
        <v>2.4567912284314281E-3</v>
      </c>
      <c r="N38" s="140"/>
    </row>
    <row r="39" spans="1:14" x14ac:dyDescent="0.2">
      <c r="A39" s="48" t="s">
        <v>20</v>
      </c>
      <c r="B39" s="12"/>
      <c r="C39" s="63"/>
      <c r="D39" s="63"/>
      <c r="E39" s="63"/>
      <c r="F39" s="63"/>
      <c r="G39" s="63"/>
      <c r="H39" s="63"/>
      <c r="I39" s="54"/>
      <c r="J39" s="59">
        <v>1637000000</v>
      </c>
      <c r="K39" s="13">
        <f t="shared" si="1"/>
        <v>9.2140486794119418</v>
      </c>
      <c r="L39" s="84">
        <f>IF(J39&gt;1,AVERAGE(K39:K41),"")</f>
        <v>9.1789693277628608</v>
      </c>
      <c r="M39" s="51">
        <f t="shared" si="2"/>
        <v>1.2305609121198852E-3</v>
      </c>
      <c r="N39" s="137">
        <f>IF(COUNT(M39:M41)&gt;0,COUNT(M39:M41)-1,"")</f>
        <v>2</v>
      </c>
    </row>
    <row r="40" spans="1:14" x14ac:dyDescent="0.2">
      <c r="A40" s="87"/>
      <c r="B40" s="49"/>
      <c r="C40" s="64"/>
      <c r="D40" s="64"/>
      <c r="E40" s="64"/>
      <c r="F40" s="64"/>
      <c r="G40" s="64"/>
      <c r="H40" s="64"/>
      <c r="I40" s="55"/>
      <c r="J40" s="60">
        <v>1499000000</v>
      </c>
      <c r="K40" s="13">
        <f t="shared" si="1"/>
        <v>9.1758016328482803</v>
      </c>
      <c r="L40" s="84">
        <f>IF(J40&gt;1,AVERAGE(K39:K41),"")</f>
        <v>9.1789693277628608</v>
      </c>
      <c r="M40" s="85">
        <f t="shared" si="2"/>
        <v>1.0034291071858943E-5</v>
      </c>
      <c r="N40" s="137"/>
    </row>
    <row r="41" spans="1:14" x14ac:dyDescent="0.2">
      <c r="A41" s="72"/>
      <c r="B41" s="73"/>
      <c r="C41" s="74"/>
      <c r="D41" s="74"/>
      <c r="E41" s="74"/>
      <c r="F41" s="74"/>
      <c r="G41" s="74"/>
      <c r="H41" s="74"/>
      <c r="I41" s="82"/>
      <c r="J41" s="75">
        <v>1403000000</v>
      </c>
      <c r="K41" s="76">
        <f t="shared" si="1"/>
        <v>9.1470576710283602</v>
      </c>
      <c r="L41" s="77">
        <f>IF(J41&gt;1,AVERAGE(K39:K41),"")</f>
        <v>9.1789693277628608</v>
      </c>
      <c r="M41" s="85">
        <f t="shared" si="0"/>
        <v>1.0183538355405964E-3</v>
      </c>
      <c r="N41" s="138"/>
    </row>
    <row r="42" spans="1:14" x14ac:dyDescent="0.2">
      <c r="A42" s="78" t="s">
        <v>42</v>
      </c>
      <c r="B42" s="16"/>
      <c r="C42" s="66"/>
      <c r="D42" s="66"/>
      <c r="E42" s="66"/>
      <c r="F42" s="66"/>
      <c r="G42" s="66"/>
      <c r="H42" s="66"/>
      <c r="I42" s="56"/>
      <c r="J42" s="62">
        <v>1317000000</v>
      </c>
      <c r="K42" s="17">
        <f t="shared" si="1"/>
        <v>9.1195857749617844</v>
      </c>
      <c r="L42" s="90">
        <f>IF(J42&gt;1,AVERAGE(K42:K44),"")</f>
        <v>9.1148020667874121</v>
      </c>
      <c r="M42" s="85">
        <f t="shared" si="0"/>
        <v>2.2883863897555757E-5</v>
      </c>
      <c r="N42" s="139">
        <f>IF(COUNT(M42:M44)&gt;0,COUNT(M42:M44)-1,"")</f>
        <v>2</v>
      </c>
    </row>
    <row r="43" spans="1:14" x14ac:dyDescent="0.2">
      <c r="A43" s="50"/>
      <c r="B43" s="49"/>
      <c r="C43" s="64"/>
      <c r="D43" s="64"/>
      <c r="E43" s="64"/>
      <c r="F43" s="64"/>
      <c r="G43" s="64"/>
      <c r="H43" s="64"/>
      <c r="I43" s="55"/>
      <c r="J43" s="60">
        <v>1281000000</v>
      </c>
      <c r="K43" s="13">
        <f t="shared" si="1"/>
        <v>9.1075491297446867</v>
      </c>
      <c r="L43" s="84">
        <f>IF(J43&gt;1,AVERAGE(K42:K44),"")</f>
        <v>9.1148020667874121</v>
      </c>
      <c r="M43" s="85">
        <f t="shared" si="0"/>
        <v>5.2605095745738983E-5</v>
      </c>
      <c r="N43" s="137"/>
    </row>
    <row r="44" spans="1:14" x14ac:dyDescent="0.2">
      <c r="A44" s="79"/>
      <c r="B44" s="14"/>
      <c r="C44" s="65"/>
      <c r="D44" s="65"/>
      <c r="E44" s="65"/>
      <c r="F44" s="65"/>
      <c r="G44" s="65"/>
      <c r="H44" s="65"/>
      <c r="I44" s="57"/>
      <c r="J44" s="61">
        <v>1310000000</v>
      </c>
      <c r="K44" s="15">
        <f t="shared" si="1"/>
        <v>9.1172712956557636</v>
      </c>
      <c r="L44" s="52">
        <f>IF(J44&gt;1,AVERAGE(K42:K44),"")</f>
        <v>9.1148020667874121</v>
      </c>
      <c r="M44" s="83">
        <f t="shared" si="0"/>
        <v>6.0970912043001151E-6</v>
      </c>
      <c r="N44" s="140"/>
    </row>
    <row r="45" spans="1:14" x14ac:dyDescent="0.2">
      <c r="A45" s="48" t="s">
        <v>78</v>
      </c>
      <c r="B45" s="12"/>
      <c r="C45" s="63"/>
      <c r="D45" s="63"/>
      <c r="E45" s="63"/>
      <c r="F45" s="63"/>
      <c r="G45" s="63"/>
      <c r="H45" s="63"/>
      <c r="I45" s="54"/>
      <c r="J45" s="59">
        <v>1710000000</v>
      </c>
      <c r="K45" s="13">
        <f t="shared" si="1"/>
        <v>9.2329961103921541</v>
      </c>
      <c r="L45" s="84">
        <f>IF(J45&gt;1,AVERAGE(K45:K47),"")</f>
        <v>9.2252746531465615</v>
      </c>
      <c r="M45" s="51">
        <f t="shared" si="0"/>
        <v>5.9620901995514292E-5</v>
      </c>
      <c r="N45" s="137">
        <f>IF(COUNT(M45:M47)&gt;0,COUNT(M45:M47)-1,"")</f>
        <v>2</v>
      </c>
    </row>
    <row r="46" spans="1:14" x14ac:dyDescent="0.2">
      <c r="A46" s="50"/>
      <c r="B46" s="49"/>
      <c r="C46" s="64"/>
      <c r="D46" s="64"/>
      <c r="E46" s="64"/>
      <c r="F46" s="64"/>
      <c r="G46" s="64"/>
      <c r="H46" s="64"/>
      <c r="I46" s="55"/>
      <c r="J46" s="60">
        <v>1663000000</v>
      </c>
      <c r="K46" s="13">
        <f t="shared" si="1"/>
        <v>9.2208922492195189</v>
      </c>
      <c r="L46" s="84">
        <f>IF(J46&gt;1,AVERAGE(K45:K47),"")</f>
        <v>9.2252746531465615</v>
      </c>
      <c r="M46" s="85">
        <f t="shared" si="0"/>
        <v>1.92054641797583E-5</v>
      </c>
      <c r="N46" s="137"/>
    </row>
    <row r="47" spans="1:14" x14ac:dyDescent="0.2">
      <c r="A47" s="72"/>
      <c r="B47" s="73"/>
      <c r="C47" s="74"/>
      <c r="D47" s="74"/>
      <c r="E47" s="74"/>
      <c r="F47" s="74"/>
      <c r="G47" s="74"/>
      <c r="H47" s="74"/>
      <c r="I47" s="82"/>
      <c r="J47" s="75">
        <v>1667000000</v>
      </c>
      <c r="K47" s="76">
        <f t="shared" si="1"/>
        <v>9.2219355998280061</v>
      </c>
      <c r="L47" s="77">
        <f>IF(J47&gt;1,AVERAGE(K45:K47),"")</f>
        <v>9.2252746531465615</v>
      </c>
      <c r="M47" s="85">
        <f t="shared" si="0"/>
        <v>1.1149277064155358E-5</v>
      </c>
      <c r="N47" s="138"/>
    </row>
    <row r="48" spans="1:14" x14ac:dyDescent="0.2">
      <c r="A48" s="78" t="s">
        <v>83</v>
      </c>
      <c r="B48" s="16"/>
      <c r="C48" s="66"/>
      <c r="D48" s="66"/>
      <c r="E48" s="66"/>
      <c r="F48" s="66"/>
      <c r="G48" s="66"/>
      <c r="H48" s="66"/>
      <c r="I48" s="56"/>
      <c r="J48" s="62">
        <v>1630000000</v>
      </c>
      <c r="K48" s="17">
        <f t="shared" si="1"/>
        <v>9.2121876044039581</v>
      </c>
      <c r="L48" s="90">
        <f>IF(J48&gt;1,AVERAGE(K48:K50),"")</f>
        <v>9.2350924765124986</v>
      </c>
      <c r="M48" s="85">
        <f t="shared" si="0"/>
        <v>5.246331663085979E-4</v>
      </c>
      <c r="N48" s="139">
        <f>IF(COUNT(M48:M50)&gt;0,COUNT(M48:M50)-1,"")</f>
        <v>2</v>
      </c>
    </row>
    <row r="49" spans="1:14" x14ac:dyDescent="0.2">
      <c r="A49" s="50"/>
      <c r="B49" s="49"/>
      <c r="C49" s="64"/>
      <c r="D49" s="64"/>
      <c r="E49" s="64"/>
      <c r="F49" s="64"/>
      <c r="G49" s="64"/>
      <c r="H49" s="64"/>
      <c r="I49" s="55"/>
      <c r="J49" s="60">
        <v>1691500000</v>
      </c>
      <c r="K49" s="13">
        <f t="shared" si="1"/>
        <v>9.2282720021239992</v>
      </c>
      <c r="L49" s="84">
        <f>IF(J49&gt;1,AVERAGE(K48:K50),"")</f>
        <v>9.2350924765124986</v>
      </c>
      <c r="M49" s="85">
        <f t="shared" si="0"/>
        <v>4.6518870884176539E-5</v>
      </c>
      <c r="N49" s="137"/>
    </row>
    <row r="50" spans="1:14" x14ac:dyDescent="0.2">
      <c r="A50" s="79"/>
      <c r="B50" s="14"/>
      <c r="C50" s="65"/>
      <c r="D50" s="65"/>
      <c r="E50" s="65"/>
      <c r="F50" s="65"/>
      <c r="G50" s="65"/>
      <c r="H50" s="65"/>
      <c r="I50" s="57"/>
      <c r="J50" s="61">
        <v>1840000000</v>
      </c>
      <c r="K50" s="15">
        <f t="shared" si="1"/>
        <v>9.2648178230095368</v>
      </c>
      <c r="L50" s="52">
        <f>IF(J50&gt;1,AVERAGE(K48:K50),"")</f>
        <v>9.2350924765124986</v>
      </c>
      <c r="M50" s="83">
        <f t="shared" si="0"/>
        <v>8.8359622436897961E-4</v>
      </c>
      <c r="N50" s="140"/>
    </row>
    <row r="51" spans="1:14" x14ac:dyDescent="0.2">
      <c r="A51" s="48" t="s">
        <v>84</v>
      </c>
      <c r="B51" s="12"/>
      <c r="C51" s="63"/>
      <c r="D51" s="63"/>
      <c r="E51" s="63"/>
      <c r="F51" s="63"/>
      <c r="G51" s="63"/>
      <c r="H51" s="63"/>
      <c r="I51" s="54"/>
      <c r="J51" s="59">
        <v>1390000000</v>
      </c>
      <c r="K51" s="13">
        <f t="shared" si="1"/>
        <v>9.143014800254095</v>
      </c>
      <c r="L51" s="84">
        <f>IF(J51&gt;1,AVERAGE(K51:K53),"")</f>
        <v>9.1750040066022844</v>
      </c>
      <c r="M51" s="51">
        <f t="shared" si="0"/>
        <v>1.0233093227870454E-3</v>
      </c>
      <c r="N51" s="137">
        <f>IF(COUNT(M51:M53)&gt;0,COUNT(M51:M53)-1,"")</f>
        <v>2</v>
      </c>
    </row>
    <row r="52" spans="1:14" x14ac:dyDescent="0.2">
      <c r="A52" s="50"/>
      <c r="B52" s="49"/>
      <c r="C52" s="64"/>
      <c r="D52" s="64"/>
      <c r="E52" s="64"/>
      <c r="F52" s="64"/>
      <c r="G52" s="64"/>
      <c r="H52" s="64"/>
      <c r="I52" s="55"/>
      <c r="J52" s="60">
        <v>1393000000</v>
      </c>
      <c r="K52" s="13">
        <f t="shared" si="1"/>
        <v>9.1439511164239633</v>
      </c>
      <c r="L52" s="84">
        <f>IF(J52&gt;1,AVERAGE(K51:K53),"")</f>
        <v>9.1750040066022844</v>
      </c>
      <c r="M52" s="85">
        <f t="shared" si="0"/>
        <v>9.6428198842687322E-4</v>
      </c>
      <c r="N52" s="137"/>
    </row>
    <row r="53" spans="1:14" ht="13.5" thickBot="1" x14ac:dyDescent="0.25">
      <c r="A53" s="89"/>
      <c r="B53" s="18"/>
      <c r="C53" s="67"/>
      <c r="D53" s="67"/>
      <c r="E53" s="67"/>
      <c r="F53" s="67"/>
      <c r="G53" s="67"/>
      <c r="H53" s="67"/>
      <c r="I53" s="58"/>
      <c r="J53" s="61">
        <v>1730000000</v>
      </c>
      <c r="K53" s="13">
        <f t="shared" si="1"/>
        <v>9.238046103128795</v>
      </c>
      <c r="L53" s="52">
        <f>IF(J53&gt;1,AVERAGE(K51:K53),"")</f>
        <v>9.1750040066022844</v>
      </c>
      <c r="M53" s="85">
        <f t="shared" si="0"/>
        <v>3.9743059344578809E-3</v>
      </c>
      <c r="N53" s="140"/>
    </row>
    <row r="54" spans="1:14" ht="13.5" thickBot="1" x14ac:dyDescent="0.25">
      <c r="L54" s="4" t="s">
        <v>94</v>
      </c>
      <c r="M54" s="19">
        <f>SUM(M9:M53)</f>
        <v>7.0703478203547401E-2</v>
      </c>
      <c r="N54" s="53">
        <f>SUM(N9:N53)</f>
        <v>30</v>
      </c>
    </row>
    <row r="55" spans="1:14" ht="13.5" thickBot="1" x14ac:dyDescent="0.25">
      <c r="A55" s="20" t="s">
        <v>88</v>
      </c>
      <c r="I55" s="21"/>
      <c r="J55" s="22"/>
      <c r="K55" s="23"/>
      <c r="L55" s="4" t="s">
        <v>95</v>
      </c>
      <c r="M55" s="24">
        <f>2*M54</f>
        <v>0.1414069564070948</v>
      </c>
    </row>
    <row r="56" spans="1:14" ht="13.5" thickBot="1" x14ac:dyDescent="0.25">
      <c r="A56" s="148"/>
      <c r="B56" s="148"/>
      <c r="C56" s="148"/>
      <c r="D56" s="148"/>
      <c r="E56" s="148"/>
      <c r="F56" s="148"/>
      <c r="G56" s="148"/>
      <c r="H56" s="148"/>
      <c r="I56" s="25"/>
      <c r="J56" s="22"/>
      <c r="K56" s="26"/>
    </row>
    <row r="57" spans="1:14" ht="14.25" x14ac:dyDescent="0.25">
      <c r="A57" s="148"/>
      <c r="B57" s="148"/>
      <c r="C57" s="148"/>
      <c r="D57" s="148"/>
      <c r="E57" s="148"/>
      <c r="F57" s="148"/>
      <c r="G57" s="148"/>
      <c r="H57" s="148"/>
      <c r="I57" s="25"/>
      <c r="J57" s="27"/>
      <c r="K57" s="27"/>
      <c r="M57" s="28" t="s">
        <v>109</v>
      </c>
    </row>
    <row r="58" spans="1:14" ht="13.5" thickBot="1" x14ac:dyDescent="0.25">
      <c r="A58" s="148"/>
      <c r="B58" s="148"/>
      <c r="C58" s="148"/>
      <c r="D58" s="148"/>
      <c r="E58" s="148"/>
      <c r="F58" s="148"/>
      <c r="G58" s="148"/>
      <c r="H58" s="148"/>
      <c r="M58" s="29">
        <f>(M55/N54)^0.5</f>
        <v>6.865540920837794E-2</v>
      </c>
    </row>
    <row r="59" spans="1:14" x14ac:dyDescent="0.2">
      <c r="A59" s="148"/>
      <c r="B59" s="148"/>
      <c r="C59" s="148"/>
      <c r="D59" s="148"/>
      <c r="E59" s="148"/>
      <c r="F59" s="148"/>
      <c r="G59" s="148"/>
      <c r="H59" s="148"/>
      <c r="J59" s="3"/>
      <c r="K59" s="30"/>
    </row>
    <row r="60" spans="1:14" x14ac:dyDescent="0.2">
      <c r="A60" s="148"/>
      <c r="B60" s="148"/>
      <c r="C60" s="148"/>
      <c r="D60" s="148"/>
      <c r="E60" s="148"/>
      <c r="F60" s="148"/>
      <c r="G60" s="148"/>
      <c r="H60" s="148"/>
      <c r="J60" s="31"/>
      <c r="K60" s="68" t="s">
        <v>25</v>
      </c>
      <c r="L60" s="69">
        <f>MIN(L9:L53)</f>
        <v>9.1022178422855138</v>
      </c>
    </row>
    <row r="61" spans="1:14" x14ac:dyDescent="0.2">
      <c r="A61" s="148"/>
      <c r="B61" s="148"/>
      <c r="C61" s="148"/>
      <c r="D61" s="148"/>
      <c r="E61" s="148"/>
      <c r="F61" s="148"/>
      <c r="G61" s="148"/>
      <c r="H61" s="148"/>
      <c r="K61" s="70" t="s">
        <v>26</v>
      </c>
      <c r="L61" s="71">
        <f>MAX(L9:L53)</f>
        <v>9.2350924765124986</v>
      </c>
    </row>
    <row r="62" spans="1:14" x14ac:dyDescent="0.2">
      <c r="A62" s="148"/>
      <c r="B62" s="148"/>
      <c r="C62" s="148"/>
      <c r="D62" s="148"/>
      <c r="E62" s="148"/>
      <c r="F62" s="148"/>
      <c r="G62" s="148"/>
      <c r="H62" s="148"/>
    </row>
    <row r="66" spans="1:2" x14ac:dyDescent="0.2">
      <c r="A66" s="4"/>
    </row>
    <row r="67" spans="1:2" x14ac:dyDescent="0.2">
      <c r="A67" s="32"/>
      <c r="B67" s="32"/>
    </row>
    <row r="68" spans="1:2" x14ac:dyDescent="0.2">
      <c r="B68" s="4"/>
    </row>
    <row r="69" spans="1:2" x14ac:dyDescent="0.2">
      <c r="B69" s="4"/>
    </row>
  </sheetData>
  <sheetProtection selectLockedCells="1"/>
  <mergeCells count="21">
    <mergeCell ref="N27:N29"/>
    <mergeCell ref="B3:D3"/>
    <mergeCell ref="B4:D4"/>
    <mergeCell ref="F4:I4"/>
    <mergeCell ref="B5:D5"/>
    <mergeCell ref="B6:D6"/>
    <mergeCell ref="N9:N11"/>
    <mergeCell ref="N12:N14"/>
    <mergeCell ref="N15:N17"/>
    <mergeCell ref="N18:N20"/>
    <mergeCell ref="N21:N23"/>
    <mergeCell ref="N24:N26"/>
    <mergeCell ref="A56:H62"/>
    <mergeCell ref="N30:N32"/>
    <mergeCell ref="N33:N35"/>
    <mergeCell ref="N36:N38"/>
    <mergeCell ref="N39:N41"/>
    <mergeCell ref="N42:N44"/>
    <mergeCell ref="N45:N47"/>
    <mergeCell ref="N48:N50"/>
    <mergeCell ref="N51:N53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63"/>
  <sheetViews>
    <sheetView zoomScale="70" zoomScaleNormal="70" workbookViewId="0">
      <selection activeCell="M8" sqref="M8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5.7109375" style="2" customWidth="1"/>
    <col min="13" max="13" width="25.5703125" style="2" customWidth="1"/>
    <col min="14" max="14" width="22.28515625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80</v>
      </c>
      <c r="C3" s="142"/>
      <c r="D3" s="143"/>
      <c r="F3" s="4"/>
    </row>
    <row r="4" spans="1:14" x14ac:dyDescent="0.2">
      <c r="A4" s="3" t="s">
        <v>98</v>
      </c>
      <c r="B4" s="141" t="s">
        <v>77</v>
      </c>
      <c r="C4" s="142"/>
      <c r="D4" s="143"/>
      <c r="F4" s="144" t="s">
        <v>75</v>
      </c>
      <c r="G4" s="145"/>
      <c r="H4" s="145"/>
      <c r="I4" s="146"/>
    </row>
    <row r="5" spans="1:14" x14ac:dyDescent="0.2">
      <c r="A5" s="5"/>
      <c r="B5" s="141" t="s">
        <v>79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88" t="s">
        <v>10</v>
      </c>
      <c r="B9" s="12"/>
      <c r="C9" s="63"/>
      <c r="D9" s="63"/>
      <c r="E9" s="63"/>
      <c r="F9" s="63"/>
      <c r="G9" s="63"/>
      <c r="H9" s="63"/>
      <c r="I9" s="54"/>
      <c r="J9" s="59">
        <v>21540000000</v>
      </c>
      <c r="K9" s="13">
        <f>IF(J9&gt;1,LOG10(J9),"")</f>
        <v>10.333245698961964</v>
      </c>
      <c r="L9" s="84">
        <f>IF(J9&gt;1,AVERAGE(K9:K11),"")</f>
        <v>10.372939367187501</v>
      </c>
      <c r="M9" s="85">
        <f t="shared" ref="M9:M47" si="0">IF(J9&gt;1,(K9-L9)^2,"")</f>
        <v>1.5755872971989964E-3</v>
      </c>
      <c r="N9" s="137">
        <f>IF(COUNT(M9:M11)&gt;0,COUNT(M9:M11)-1,"")</f>
        <v>2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23620000000</v>
      </c>
      <c r="K10" s="13">
        <f t="shared" ref="K10:K47" si="1">IF(J10&gt;1,LOG10(J10),"")</f>
        <v>10.373279893277497</v>
      </c>
      <c r="L10" s="84">
        <f>IF(J10&gt;1,AVERAGE(K9:K11),"")</f>
        <v>10.372939367187501</v>
      </c>
      <c r="M10" s="85">
        <f t="shared" si="0"/>
        <v>1.1595801796797636E-7</v>
      </c>
      <c r="N10" s="137"/>
    </row>
    <row r="11" spans="1:14" x14ac:dyDescent="0.2">
      <c r="A11" s="72"/>
      <c r="B11" s="73"/>
      <c r="C11" s="74"/>
      <c r="D11" s="74"/>
      <c r="E11" s="74"/>
      <c r="F11" s="74"/>
      <c r="G11" s="74"/>
      <c r="H11" s="74"/>
      <c r="I11" s="55"/>
      <c r="J11" s="75">
        <v>25840000000</v>
      </c>
      <c r="K11" s="76">
        <f t="shared" si="1"/>
        <v>10.412292509323047</v>
      </c>
      <c r="L11" s="77">
        <f>IF(J11&gt;1,AVERAGE(K9:K11),"")</f>
        <v>10.372939367187501</v>
      </c>
      <c r="M11" s="85">
        <f t="shared" si="0"/>
        <v>1.5486697959405011E-3</v>
      </c>
      <c r="N11" s="138"/>
    </row>
    <row r="12" spans="1:14" x14ac:dyDescent="0.2">
      <c r="A12" s="78" t="s">
        <v>12</v>
      </c>
      <c r="B12" s="16"/>
      <c r="C12" s="66"/>
      <c r="D12" s="66"/>
      <c r="E12" s="66"/>
      <c r="F12" s="66"/>
      <c r="G12" s="66"/>
      <c r="H12" s="66"/>
      <c r="I12" s="56"/>
      <c r="J12" s="62">
        <v>23264999999.999996</v>
      </c>
      <c r="K12" s="17">
        <f t="shared" si="1"/>
        <v>10.366703056869286</v>
      </c>
      <c r="L12" s="90">
        <f>IF(J12&gt;1,AVERAGE(K12:K14),"")</f>
        <v>10.357728370964784</v>
      </c>
      <c r="M12" s="85">
        <f t="shared" si="0"/>
        <v>8.054498708445712E-5</v>
      </c>
      <c r="N12" s="139">
        <f>IF(COUNT(M12:M14)&gt;0,COUNT(M12:M14)-1,"")</f>
        <v>2</v>
      </c>
    </row>
    <row r="13" spans="1:14" x14ac:dyDescent="0.2">
      <c r="A13" s="87"/>
      <c r="B13" s="49"/>
      <c r="C13" s="63"/>
      <c r="D13" s="63"/>
      <c r="E13" s="63"/>
      <c r="F13" s="63"/>
      <c r="G13" s="63"/>
      <c r="H13" s="63"/>
      <c r="I13" s="55"/>
      <c r="J13" s="60">
        <v>22620000000</v>
      </c>
      <c r="K13" s="13">
        <f t="shared" si="1"/>
        <v>10.354492600589436</v>
      </c>
      <c r="L13" s="84">
        <f>IF(J13&gt;1,AVERAGE(K12:K14),"")</f>
        <v>10.357728370964784</v>
      </c>
      <c r="M13" s="51">
        <f t="shared" si="0"/>
        <v>1.0470209921977233E-5</v>
      </c>
      <c r="N13" s="137"/>
    </row>
    <row r="14" spans="1:14" x14ac:dyDescent="0.2">
      <c r="A14" s="79"/>
      <c r="B14" s="14"/>
      <c r="C14" s="80"/>
      <c r="D14" s="80"/>
      <c r="E14" s="80"/>
      <c r="F14" s="80"/>
      <c r="G14" s="80"/>
      <c r="H14" s="80"/>
      <c r="I14" s="57"/>
      <c r="J14" s="61">
        <v>22490000000</v>
      </c>
      <c r="K14" s="15">
        <f t="shared" si="1"/>
        <v>10.351989455435632</v>
      </c>
      <c r="L14" s="81">
        <f>IF(J14&gt;1,AVERAGE(K12:K14),"")</f>
        <v>10.357728370964784</v>
      </c>
      <c r="M14" s="86">
        <f t="shared" si="0"/>
        <v>3.2935151450742744E-5</v>
      </c>
      <c r="N14" s="140"/>
    </row>
    <row r="15" spans="1:14" x14ac:dyDescent="0.2">
      <c r="A15" s="48" t="s">
        <v>13</v>
      </c>
      <c r="B15" s="12"/>
      <c r="C15" s="63"/>
      <c r="D15" s="63"/>
      <c r="E15" s="63"/>
      <c r="F15" s="63"/>
      <c r="G15" s="63"/>
      <c r="H15" s="63"/>
      <c r="I15" s="54"/>
      <c r="J15" s="59">
        <v>37085000000</v>
      </c>
      <c r="K15" s="13">
        <f t="shared" si="1"/>
        <v>10.569198283347813</v>
      </c>
      <c r="L15" s="84">
        <f>IF(J15&gt;1,AVERAGE(K15:K17),"")</f>
        <v>10.517202155733365</v>
      </c>
      <c r="M15" s="51">
        <f t="shared" si="0"/>
        <v>2.7035972868979441E-3</v>
      </c>
      <c r="N15" s="137">
        <f>IF(COUNT(M15:M17)&gt;0,COUNT(M15:M17)-1,"")</f>
        <v>2</v>
      </c>
    </row>
    <row r="16" spans="1:14" x14ac:dyDescent="0.2">
      <c r="A16" s="87"/>
      <c r="B16" s="49"/>
      <c r="C16" s="64"/>
      <c r="D16" s="64"/>
      <c r="E16" s="64"/>
      <c r="F16" s="64"/>
      <c r="G16" s="64"/>
      <c r="H16" s="64"/>
      <c r="I16" s="55"/>
      <c r="J16" s="60">
        <v>30165000000</v>
      </c>
      <c r="K16" s="13">
        <f t="shared" si="1"/>
        <v>10.479503329652424</v>
      </c>
      <c r="L16" s="84">
        <f>IF(J16&gt;1,AVERAGE(K15:K17),"")</f>
        <v>10.517202155733365</v>
      </c>
      <c r="M16" s="85">
        <f t="shared" si="0"/>
        <v>1.4212014878810537E-3</v>
      </c>
      <c r="N16" s="137"/>
    </row>
    <row r="17" spans="1:14" x14ac:dyDescent="0.2">
      <c r="A17" s="72"/>
      <c r="B17" s="73"/>
      <c r="C17" s="74"/>
      <c r="D17" s="74"/>
      <c r="E17" s="74"/>
      <c r="F17" s="74"/>
      <c r="G17" s="74"/>
      <c r="H17" s="74"/>
      <c r="I17" s="82"/>
      <c r="J17" s="75">
        <v>31835000000</v>
      </c>
      <c r="K17" s="76">
        <f t="shared" si="1"/>
        <v>10.50290485419986</v>
      </c>
      <c r="L17" s="77">
        <f>IF(J17&gt;1,AVERAGE(K15:K17),"")</f>
        <v>10.517202155733365</v>
      </c>
      <c r="M17" s="85">
        <f t="shared" si="0"/>
        <v>2.0441283113995973E-4</v>
      </c>
      <c r="N17" s="138"/>
    </row>
    <row r="18" spans="1:14" x14ac:dyDescent="0.2">
      <c r="A18" s="78" t="s">
        <v>32</v>
      </c>
      <c r="B18" s="16"/>
      <c r="C18" s="66"/>
      <c r="D18" s="66"/>
      <c r="E18" s="66"/>
      <c r="F18" s="66"/>
      <c r="G18" s="66"/>
      <c r="H18" s="66"/>
      <c r="I18" s="56"/>
      <c r="J18" s="62">
        <v>26420000000</v>
      </c>
      <c r="K18" s="17">
        <f t="shared" si="1"/>
        <v>10.421932813278508</v>
      </c>
      <c r="L18" s="90">
        <f>IF(J18&gt;1,AVERAGE(K18:K20),"")</f>
        <v>10.420786015699706</v>
      </c>
      <c r="M18" s="85">
        <f t="shared" si="0"/>
        <v>1.3151446867450731E-6</v>
      </c>
      <c r="N18" s="139">
        <f>IF(COUNT(M18:M20)&gt;0,COUNT(M18:M20)-1,"")</f>
        <v>2</v>
      </c>
    </row>
    <row r="19" spans="1:14" x14ac:dyDescent="0.2">
      <c r="A19" s="87"/>
      <c r="B19" s="49"/>
      <c r="C19" s="64"/>
      <c r="D19" s="64"/>
      <c r="E19" s="64"/>
      <c r="F19" s="64"/>
      <c r="G19" s="64"/>
      <c r="H19" s="64"/>
      <c r="I19" s="55"/>
      <c r="J19" s="60">
        <v>27890000000</v>
      </c>
      <c r="K19" s="13">
        <f t="shared" si="1"/>
        <v>10.445448514266049</v>
      </c>
      <c r="L19" s="84">
        <f>IF(J19&gt;1,AVERAGE(K18:K20),"")</f>
        <v>10.420786015699706</v>
      </c>
      <c r="M19" s="85">
        <f t="shared" si="0"/>
        <v>6.0823883553487348E-4</v>
      </c>
      <c r="N19" s="137"/>
    </row>
    <row r="20" spans="1:14" x14ac:dyDescent="0.2">
      <c r="A20" s="79"/>
      <c r="B20" s="14"/>
      <c r="C20" s="65"/>
      <c r="D20" s="65"/>
      <c r="E20" s="65"/>
      <c r="F20" s="65"/>
      <c r="G20" s="65"/>
      <c r="H20" s="65"/>
      <c r="I20" s="57"/>
      <c r="J20" s="61">
        <v>24830000000</v>
      </c>
      <c r="K20" s="15">
        <f t="shared" si="1"/>
        <v>10.394976719554565</v>
      </c>
      <c r="L20" s="52">
        <f>IF(J20&gt;1,AVERAGE(K18:K20),"")</f>
        <v>10.420786015699706</v>
      </c>
      <c r="M20" s="83">
        <f t="shared" si="0"/>
        <v>6.6611976750759248E-4</v>
      </c>
      <c r="N20" s="140"/>
    </row>
    <row r="21" spans="1:14" x14ac:dyDescent="0.2">
      <c r="A21" s="48" t="s">
        <v>17</v>
      </c>
      <c r="B21" s="12"/>
      <c r="C21" s="63"/>
      <c r="D21" s="63"/>
      <c r="E21" s="63"/>
      <c r="F21" s="63"/>
      <c r="G21" s="63"/>
      <c r="H21" s="63"/>
      <c r="I21" s="54"/>
      <c r="J21" s="59">
        <v>28620000000</v>
      </c>
      <c r="K21" s="13">
        <f t="shared" si="1"/>
        <v>10.456669629423757</v>
      </c>
      <c r="L21" s="84">
        <f>IF(J21&gt;1,AVERAGE(K21:K23),"")</f>
        <v>10.440926970204805</v>
      </c>
      <c r="M21" s="51">
        <f t="shared" si="0"/>
        <v>2.4783131928407586E-4</v>
      </c>
      <c r="N21" s="137">
        <f>IF(COUNT(M21:M23)&gt;0,COUNT(M21:M23)-1,"")</f>
        <v>2</v>
      </c>
    </row>
    <row r="22" spans="1:14" x14ac:dyDescent="0.2">
      <c r="A22" s="87"/>
      <c r="B22" s="49"/>
      <c r="C22" s="64"/>
      <c r="D22" s="64"/>
      <c r="E22" s="64"/>
      <c r="F22" s="64"/>
      <c r="G22" s="64"/>
      <c r="H22" s="64"/>
      <c r="I22" s="55"/>
      <c r="J22" s="60">
        <v>27610000000</v>
      </c>
      <c r="K22" s="13">
        <f t="shared" si="1"/>
        <v>10.441066406639264</v>
      </c>
      <c r="L22" s="84">
        <f>IF(J22&gt;1,AVERAGE(K21:K23),"")</f>
        <v>10.440926970204805</v>
      </c>
      <c r="M22" s="85">
        <f t="shared" si="0"/>
        <v>1.9442519254674732E-8</v>
      </c>
      <c r="N22" s="137"/>
    </row>
    <row r="23" spans="1:14" x14ac:dyDescent="0.2">
      <c r="A23" s="72"/>
      <c r="B23" s="73"/>
      <c r="C23" s="74"/>
      <c r="D23" s="74"/>
      <c r="E23" s="74"/>
      <c r="F23" s="74"/>
      <c r="G23" s="74"/>
      <c r="H23" s="74"/>
      <c r="I23" s="82"/>
      <c r="J23" s="75">
        <v>26610000000</v>
      </c>
      <c r="K23" s="76">
        <f t="shared" si="1"/>
        <v>10.425044874551389</v>
      </c>
      <c r="L23" s="77">
        <f>IF(J23&gt;1,AVERAGE(K21:K23),"")</f>
        <v>10.440926970204805</v>
      </c>
      <c r="M23" s="85">
        <f t="shared" si="0"/>
        <v>2.5224096234423515E-4</v>
      </c>
      <c r="N23" s="138"/>
    </row>
    <row r="24" spans="1:14" x14ac:dyDescent="0.2">
      <c r="A24" s="78" t="s">
        <v>18</v>
      </c>
      <c r="B24" s="16"/>
      <c r="C24" s="66"/>
      <c r="D24" s="66"/>
      <c r="E24" s="66"/>
      <c r="F24" s="66"/>
      <c r="G24" s="66"/>
      <c r="H24" s="66"/>
      <c r="I24" s="56"/>
      <c r="J24" s="62">
        <v>34860557768.924309</v>
      </c>
      <c r="K24" s="17">
        <f t="shared" si="1"/>
        <v>10.542334331541275</v>
      </c>
      <c r="L24" s="90">
        <f>IF(J24&gt;1,AVERAGE(K24:K26),"")</f>
        <v>10.548955388511629</v>
      </c>
      <c r="M24" s="85">
        <f t="shared" si="0"/>
        <v>4.3838395404681818E-5</v>
      </c>
      <c r="N24" s="139">
        <f>IF(COUNT(M24:M26)&gt;0,COUNT(M24:M26)-1,"")</f>
        <v>2</v>
      </c>
    </row>
    <row r="25" spans="1:14" x14ac:dyDescent="0.2">
      <c r="A25" s="87"/>
      <c r="B25" s="49"/>
      <c r="C25" s="64"/>
      <c r="D25" s="64"/>
      <c r="E25" s="64"/>
      <c r="F25" s="64"/>
      <c r="G25" s="64"/>
      <c r="H25" s="64"/>
      <c r="I25" s="55"/>
      <c r="J25" s="60">
        <v>35502958579.881653</v>
      </c>
      <c r="K25" s="13">
        <f t="shared" si="1"/>
        <v>10.55026454576997</v>
      </c>
      <c r="L25" s="84">
        <f>IF(J25&gt;1,AVERAGE(K24:K26),"")</f>
        <v>10.548955388511629</v>
      </c>
      <c r="M25" s="85">
        <f t="shared" si="0"/>
        <v>1.7138927270658147E-6</v>
      </c>
      <c r="N25" s="137"/>
    </row>
    <row r="26" spans="1:14" x14ac:dyDescent="0.2">
      <c r="A26" s="79"/>
      <c r="B26" s="14"/>
      <c r="C26" s="65"/>
      <c r="D26" s="65"/>
      <c r="E26" s="65"/>
      <c r="F26" s="65"/>
      <c r="G26" s="65"/>
      <c r="H26" s="65"/>
      <c r="I26" s="57"/>
      <c r="J26" s="61">
        <v>35831689677.843521</v>
      </c>
      <c r="K26" s="15">
        <f t="shared" si="1"/>
        <v>10.554267288223643</v>
      </c>
      <c r="L26" s="52">
        <f>IF(J26&gt;1,AVERAGE(K24:K26),"")</f>
        <v>10.548955388511629</v>
      </c>
      <c r="M26" s="83">
        <f t="shared" si="0"/>
        <v>2.8216278550495135E-5</v>
      </c>
      <c r="N26" s="140"/>
    </row>
    <row r="27" spans="1:14" x14ac:dyDescent="0.2">
      <c r="A27" s="48" t="s">
        <v>19</v>
      </c>
      <c r="B27" s="12"/>
      <c r="C27" s="63"/>
      <c r="D27" s="63"/>
      <c r="E27" s="63"/>
      <c r="F27" s="63"/>
      <c r="G27" s="63"/>
      <c r="H27" s="63"/>
      <c r="I27" s="54"/>
      <c r="J27" s="59">
        <v>23950000000</v>
      </c>
      <c r="K27" s="13">
        <f t="shared" si="1"/>
        <v>10.379305517750582</v>
      </c>
      <c r="L27" s="84">
        <f>IF(J27&gt;1,AVERAGE(K27:K29),"")</f>
        <v>10.393285376798017</v>
      </c>
      <c r="M27" s="51">
        <f t="shared" si="0"/>
        <v>1.9543645898614822E-4</v>
      </c>
      <c r="N27" s="137">
        <f>IF(COUNT(M27:M29)&gt;0,COUNT(M27:M29)-1,"")</f>
        <v>2</v>
      </c>
    </row>
    <row r="28" spans="1:14" x14ac:dyDescent="0.2">
      <c r="A28" s="87"/>
      <c r="B28" s="49"/>
      <c r="C28" s="64"/>
      <c r="D28" s="64"/>
      <c r="E28" s="64"/>
      <c r="F28" s="64"/>
      <c r="G28" s="64"/>
      <c r="H28" s="64"/>
      <c r="I28" s="55"/>
      <c r="J28" s="60">
        <v>25764999999.999996</v>
      </c>
      <c r="K28" s="13">
        <f t="shared" si="1"/>
        <v>10.411030146797094</v>
      </c>
      <c r="L28" s="84">
        <f>IF(J28&gt;1,AVERAGE(K27:K29),"")</f>
        <v>10.393285376798017</v>
      </c>
      <c r="M28" s="85">
        <f t="shared" si="0"/>
        <v>3.1487686232012477E-4</v>
      </c>
      <c r="N28" s="137"/>
    </row>
    <row r="29" spans="1:14" x14ac:dyDescent="0.2">
      <c r="A29" s="72"/>
      <c r="B29" s="73"/>
      <c r="C29" s="74"/>
      <c r="D29" s="74"/>
      <c r="E29" s="74"/>
      <c r="F29" s="74"/>
      <c r="G29" s="74"/>
      <c r="H29" s="74"/>
      <c r="I29" s="82"/>
      <c r="J29" s="75">
        <v>24520000000</v>
      </c>
      <c r="K29" s="76">
        <f t="shared" si="1"/>
        <v>10.389520465846378</v>
      </c>
      <c r="L29" s="77">
        <f>IF(J29&gt;1,AVERAGE(K27:K29),"")</f>
        <v>10.393285376798017</v>
      </c>
      <c r="M29" s="85">
        <f t="shared" si="0"/>
        <v>1.4174554473777133E-5</v>
      </c>
      <c r="N29" s="138"/>
    </row>
    <row r="30" spans="1:14" x14ac:dyDescent="0.2">
      <c r="A30" s="78" t="s">
        <v>78</v>
      </c>
      <c r="B30" s="16"/>
      <c r="C30" s="66"/>
      <c r="D30" s="66"/>
      <c r="E30" s="66"/>
      <c r="F30" s="66"/>
      <c r="G30" s="66"/>
      <c r="H30" s="66"/>
      <c r="I30" s="56"/>
      <c r="J30" s="62">
        <v>27225000000</v>
      </c>
      <c r="K30" s="17">
        <f t="shared" si="1"/>
        <v>10.434967888427813</v>
      </c>
      <c r="L30" s="90">
        <f>IF(J30&gt;1,AVERAGE(K30:K32),"")</f>
        <v>10.431181118586856</v>
      </c>
      <c r="M30" s="85">
        <f t="shared" si="0"/>
        <v>1.4339625828381877E-5</v>
      </c>
      <c r="N30" s="139">
        <f>IF(COUNT(M30:M32)&gt;0,COUNT(M30:M32)-1,"")</f>
        <v>2</v>
      </c>
    </row>
    <row r="31" spans="1:14" x14ac:dyDescent="0.2">
      <c r="A31" s="87"/>
      <c r="B31" s="49"/>
      <c r="C31" s="64"/>
      <c r="D31" s="64"/>
      <c r="E31" s="64"/>
      <c r="F31" s="64"/>
      <c r="G31" s="64"/>
      <c r="H31" s="64"/>
      <c r="I31" s="55"/>
      <c r="J31" s="60">
        <v>27745000000</v>
      </c>
      <c r="K31" s="13">
        <f t="shared" si="1"/>
        <v>10.443184729150184</v>
      </c>
      <c r="L31" s="84">
        <f>IF(J31&gt;1,AVERAGE(K30:K32),"")</f>
        <v>10.431181118586856</v>
      </c>
      <c r="M31" s="85">
        <f t="shared" si="0"/>
        <v>1.4408666655603671E-4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>
        <v>26025000000</v>
      </c>
      <c r="K32" s="15">
        <f t="shared" si="1"/>
        <v>10.415390738182573</v>
      </c>
      <c r="L32" s="52">
        <f>IF(J32&gt;1,AVERAGE(K30:K32),"")</f>
        <v>10.431181118586856</v>
      </c>
      <c r="M32" s="83">
        <f t="shared" si="0"/>
        <v>2.4933611331196947E-4</v>
      </c>
      <c r="N32" s="140"/>
    </row>
    <row r="33" spans="1:14" x14ac:dyDescent="0.2">
      <c r="A33" s="48" t="s">
        <v>20</v>
      </c>
      <c r="B33" s="12"/>
      <c r="C33" s="63"/>
      <c r="D33" s="63"/>
      <c r="E33" s="63"/>
      <c r="F33" s="63"/>
      <c r="G33" s="63"/>
      <c r="H33" s="63"/>
      <c r="I33" s="54"/>
      <c r="J33" s="59">
        <v>18850000000</v>
      </c>
      <c r="K33" s="13">
        <f t="shared" si="1"/>
        <v>10.275311354541811</v>
      </c>
      <c r="L33" s="84">
        <f>IF(J33&gt;1,AVERAGE(K33:K35),"")</f>
        <v>10.282784311968165</v>
      </c>
      <c r="M33" s="51">
        <f t="shared" si="0"/>
        <v>5.5845092696087932E-5</v>
      </c>
      <c r="N33" s="137">
        <f>IF(COUNT(M33:M35)&gt;0,COUNT(M33:M35)-1,"")</f>
        <v>1</v>
      </c>
    </row>
    <row r="34" spans="1:14" x14ac:dyDescent="0.2">
      <c r="A34" s="87"/>
      <c r="B34" s="49"/>
      <c r="C34" s="64"/>
      <c r="D34" s="64"/>
      <c r="E34" s="64"/>
      <c r="F34" s="64"/>
      <c r="G34" s="64"/>
      <c r="H34" s="64"/>
      <c r="I34" s="55"/>
      <c r="J34" s="60">
        <v>19510000000</v>
      </c>
      <c r="K34" s="13">
        <f t="shared" si="1"/>
        <v>10.290257269394518</v>
      </c>
      <c r="L34" s="84">
        <f>IF(J34&gt;1,AVERAGE(K33:K35),"")</f>
        <v>10.282784311968165</v>
      </c>
      <c r="M34" s="85">
        <f t="shared" si="0"/>
        <v>5.5845092696087932E-5</v>
      </c>
      <c r="N34" s="137"/>
    </row>
    <row r="35" spans="1:14" x14ac:dyDescent="0.2">
      <c r="A35" s="72"/>
      <c r="B35" s="73"/>
      <c r="C35" s="74"/>
      <c r="D35" s="74"/>
      <c r="E35" s="74"/>
      <c r="F35" s="74"/>
      <c r="G35" s="74"/>
      <c r="H35" s="74"/>
      <c r="I35" s="82"/>
      <c r="J35" s="75"/>
      <c r="K35" s="76" t="str">
        <f t="shared" si="1"/>
        <v/>
      </c>
      <c r="L35" s="77" t="str">
        <f>IF(J35&gt;1,AVERAGE(K33:K35),"")</f>
        <v/>
      </c>
      <c r="M35" s="85" t="str">
        <f t="shared" si="0"/>
        <v/>
      </c>
      <c r="N35" s="138"/>
    </row>
    <row r="36" spans="1:14" x14ac:dyDescent="0.2">
      <c r="A36" s="78"/>
      <c r="B36" s="16"/>
      <c r="C36" s="66"/>
      <c r="D36" s="66"/>
      <c r="E36" s="66"/>
      <c r="F36" s="66"/>
      <c r="G36" s="66"/>
      <c r="H36" s="66"/>
      <c r="I36" s="56"/>
      <c r="J36" s="62"/>
      <c r="K36" s="17" t="str">
        <f t="shared" si="1"/>
        <v/>
      </c>
      <c r="L36" s="90" t="str">
        <f>IF(J36&gt;1,AVERAGE(K36:K38),"")</f>
        <v/>
      </c>
      <c r="M36" s="85" t="str">
        <f t="shared" si="0"/>
        <v/>
      </c>
      <c r="N36" s="139" t="str">
        <f>IF(COUNT(M36:M38)&gt;0,COUNT(M36:M38)-1,"")</f>
        <v/>
      </c>
    </row>
    <row r="37" spans="1:14" x14ac:dyDescent="0.2">
      <c r="A37" s="50"/>
      <c r="B37" s="49"/>
      <c r="C37" s="64"/>
      <c r="D37" s="64"/>
      <c r="E37" s="64"/>
      <c r="F37" s="64"/>
      <c r="G37" s="64"/>
      <c r="H37" s="64"/>
      <c r="I37" s="55"/>
      <c r="J37" s="60"/>
      <c r="K37" s="13" t="str">
        <f t="shared" si="1"/>
        <v/>
      </c>
      <c r="L37" s="84" t="str">
        <f>IF(J37&gt;1,AVERAGE(K36:K38),"")</f>
        <v/>
      </c>
      <c r="M37" s="85" t="str">
        <f t="shared" si="0"/>
        <v/>
      </c>
      <c r="N37" s="137"/>
    </row>
    <row r="38" spans="1:14" x14ac:dyDescent="0.2">
      <c r="A38" s="79"/>
      <c r="B38" s="14"/>
      <c r="C38" s="65"/>
      <c r="D38" s="65"/>
      <c r="E38" s="65"/>
      <c r="F38" s="65"/>
      <c r="G38" s="65"/>
      <c r="H38" s="65"/>
      <c r="I38" s="57"/>
      <c r="J38" s="61"/>
      <c r="K38" s="15" t="str">
        <f t="shared" si="1"/>
        <v/>
      </c>
      <c r="L38" s="52" t="str">
        <f>IF(J38&gt;1,AVERAGE(K36:K38),"")</f>
        <v/>
      </c>
      <c r="M38" s="83" t="str">
        <f t="shared" si="0"/>
        <v/>
      </c>
      <c r="N38" s="140"/>
    </row>
    <row r="39" spans="1:14" x14ac:dyDescent="0.2">
      <c r="A39" s="48"/>
      <c r="B39" s="12"/>
      <c r="C39" s="63"/>
      <c r="D39" s="63"/>
      <c r="E39" s="63"/>
      <c r="F39" s="63"/>
      <c r="G39" s="63"/>
      <c r="H39" s="63"/>
      <c r="I39" s="54"/>
      <c r="J39" s="59"/>
      <c r="K39" s="13" t="str">
        <f t="shared" si="1"/>
        <v/>
      </c>
      <c r="L39" s="84" t="str">
        <f>IF(J39&gt;1,AVERAGE(K39:K41),"")</f>
        <v/>
      </c>
      <c r="M39" s="51" t="str">
        <f t="shared" si="0"/>
        <v/>
      </c>
      <c r="N39" s="137" t="str">
        <f>IF(COUNT(M39:M41)&gt;0,COUNT(M39:M41)-1,"")</f>
        <v/>
      </c>
    </row>
    <row r="40" spans="1:14" x14ac:dyDescent="0.2">
      <c r="A40" s="50"/>
      <c r="B40" s="49"/>
      <c r="C40" s="64"/>
      <c r="D40" s="64"/>
      <c r="E40" s="64"/>
      <c r="F40" s="64"/>
      <c r="G40" s="64"/>
      <c r="H40" s="64"/>
      <c r="I40" s="55"/>
      <c r="J40" s="60"/>
      <c r="K40" s="13" t="str">
        <f t="shared" si="1"/>
        <v/>
      </c>
      <c r="L40" s="84" t="str">
        <f>IF(J40&gt;1,AVERAGE(K39:K41),"")</f>
        <v/>
      </c>
      <c r="M40" s="85" t="str">
        <f t="shared" si="0"/>
        <v/>
      </c>
      <c r="N40" s="137"/>
    </row>
    <row r="41" spans="1:14" x14ac:dyDescent="0.2">
      <c r="A41" s="72"/>
      <c r="B41" s="73"/>
      <c r="C41" s="74"/>
      <c r="D41" s="74"/>
      <c r="E41" s="74"/>
      <c r="F41" s="74"/>
      <c r="G41" s="74"/>
      <c r="H41" s="74"/>
      <c r="I41" s="82"/>
      <c r="J41" s="75"/>
      <c r="K41" s="76" t="str">
        <f t="shared" si="1"/>
        <v/>
      </c>
      <c r="L41" s="77" t="str">
        <f>IF(J41&gt;1,AVERAGE(K39:K41),"")</f>
        <v/>
      </c>
      <c r="M41" s="85" t="str">
        <f t="shared" si="0"/>
        <v/>
      </c>
      <c r="N41" s="138"/>
    </row>
    <row r="42" spans="1:14" x14ac:dyDescent="0.2">
      <c r="A42" s="78"/>
      <c r="B42" s="16"/>
      <c r="C42" s="66"/>
      <c r="D42" s="66"/>
      <c r="E42" s="66"/>
      <c r="F42" s="66"/>
      <c r="G42" s="66"/>
      <c r="H42" s="66"/>
      <c r="I42" s="56"/>
      <c r="J42" s="62"/>
      <c r="K42" s="17" t="str">
        <f t="shared" si="1"/>
        <v/>
      </c>
      <c r="L42" s="90" t="str">
        <f>IF(J42&gt;1,AVERAGE(K42:K44),"")</f>
        <v/>
      </c>
      <c r="M42" s="85" t="str">
        <f t="shared" si="0"/>
        <v/>
      </c>
      <c r="N42" s="139" t="str">
        <f>IF(COUNT(M42:M44)&gt;0,COUNT(M42:M44)-1,"")</f>
        <v/>
      </c>
    </row>
    <row r="43" spans="1:14" x14ac:dyDescent="0.2">
      <c r="A43" s="50"/>
      <c r="B43" s="49"/>
      <c r="C43" s="64"/>
      <c r="D43" s="64"/>
      <c r="E43" s="64"/>
      <c r="F43" s="64"/>
      <c r="G43" s="64"/>
      <c r="H43" s="64"/>
      <c r="I43" s="55"/>
      <c r="J43" s="60"/>
      <c r="K43" s="13" t="str">
        <f t="shared" si="1"/>
        <v/>
      </c>
      <c r="L43" s="84" t="str">
        <f>IF(J43&gt;1,AVERAGE(K42:K44),"")</f>
        <v/>
      </c>
      <c r="M43" s="85" t="str">
        <f t="shared" si="0"/>
        <v/>
      </c>
      <c r="N43" s="137"/>
    </row>
    <row r="44" spans="1:14" x14ac:dyDescent="0.2">
      <c r="A44" s="79"/>
      <c r="B44" s="14"/>
      <c r="C44" s="65"/>
      <c r="D44" s="65"/>
      <c r="E44" s="65"/>
      <c r="F44" s="65"/>
      <c r="G44" s="65"/>
      <c r="H44" s="65"/>
      <c r="I44" s="57"/>
      <c r="J44" s="61"/>
      <c r="K44" s="15" t="str">
        <f t="shared" si="1"/>
        <v/>
      </c>
      <c r="L44" s="52" t="str">
        <f>IF(J44&gt;1,AVERAGE(K42:K44),"")</f>
        <v/>
      </c>
      <c r="M44" s="83" t="str">
        <f t="shared" si="0"/>
        <v/>
      </c>
      <c r="N44" s="140"/>
    </row>
    <row r="45" spans="1:14" x14ac:dyDescent="0.2">
      <c r="A45" s="48"/>
      <c r="B45" s="12"/>
      <c r="C45" s="63"/>
      <c r="D45" s="63"/>
      <c r="E45" s="63"/>
      <c r="F45" s="63"/>
      <c r="G45" s="63"/>
      <c r="H45" s="63"/>
      <c r="I45" s="54"/>
      <c r="J45" s="59"/>
      <c r="K45" s="13" t="str">
        <f t="shared" si="1"/>
        <v/>
      </c>
      <c r="L45" s="84" t="str">
        <f>IF(J45&gt;1,AVERAGE(K45:K47),"")</f>
        <v/>
      </c>
      <c r="M45" s="51" t="str">
        <f t="shared" si="0"/>
        <v/>
      </c>
      <c r="N45" s="137" t="str">
        <f>IF(COUNT(M45:M47)&gt;0,COUNT(M45:M47)-1,"")</f>
        <v/>
      </c>
    </row>
    <row r="46" spans="1:14" x14ac:dyDescent="0.2">
      <c r="A46" s="50"/>
      <c r="B46" s="49"/>
      <c r="C46" s="64"/>
      <c r="D46" s="64"/>
      <c r="E46" s="64"/>
      <c r="F46" s="64"/>
      <c r="G46" s="64"/>
      <c r="H46" s="64"/>
      <c r="I46" s="55"/>
      <c r="J46" s="60"/>
      <c r="K46" s="13" t="str">
        <f t="shared" si="1"/>
        <v/>
      </c>
      <c r="L46" s="84" t="str">
        <f>IF(J46&gt;1,AVERAGE(K45:K47),"")</f>
        <v/>
      </c>
      <c r="M46" s="85" t="str">
        <f t="shared" si="0"/>
        <v/>
      </c>
      <c r="N46" s="137"/>
    </row>
    <row r="47" spans="1:14" ht="13.5" thickBot="1" x14ac:dyDescent="0.25">
      <c r="A47" s="89"/>
      <c r="B47" s="18"/>
      <c r="C47" s="67"/>
      <c r="D47" s="67"/>
      <c r="E47" s="67"/>
      <c r="F47" s="67"/>
      <c r="G47" s="67"/>
      <c r="H47" s="67"/>
      <c r="I47" s="58"/>
      <c r="J47" s="61"/>
      <c r="K47" s="13" t="str">
        <f t="shared" si="1"/>
        <v/>
      </c>
      <c r="L47" s="52" t="str">
        <f>IF(J47&gt;1,AVERAGE(K45:K47),"")</f>
        <v/>
      </c>
      <c r="M47" s="85" t="str">
        <f t="shared" si="0"/>
        <v/>
      </c>
      <c r="N47" s="140"/>
    </row>
    <row r="48" spans="1:14" ht="13.5" thickBot="1" x14ac:dyDescent="0.25">
      <c r="L48" s="4" t="s">
        <v>94</v>
      </c>
      <c r="M48" s="19">
        <f>SUM(M9:M47)</f>
        <v>1.047100951096123E-2</v>
      </c>
      <c r="N48" s="53">
        <f>SUM(N9:N47)</f>
        <v>17</v>
      </c>
    </row>
    <row r="49" spans="1:13" ht="13.5" thickBot="1" x14ac:dyDescent="0.25">
      <c r="A49" s="20" t="s">
        <v>88</v>
      </c>
      <c r="I49" s="21"/>
      <c r="J49" s="22"/>
      <c r="K49" s="23"/>
      <c r="L49" s="4" t="s">
        <v>95</v>
      </c>
      <c r="M49" s="24">
        <f>2*M48</f>
        <v>2.094201902192246E-2</v>
      </c>
    </row>
    <row r="50" spans="1:13" ht="13.5" thickBot="1" x14ac:dyDescent="0.25">
      <c r="A50" s="148"/>
      <c r="B50" s="148"/>
      <c r="C50" s="148"/>
      <c r="D50" s="148"/>
      <c r="E50" s="148"/>
      <c r="F50" s="148"/>
      <c r="G50" s="148"/>
      <c r="H50" s="148"/>
      <c r="I50" s="25"/>
      <c r="J50" s="22"/>
      <c r="K50" s="26"/>
    </row>
    <row r="51" spans="1:13" ht="14.25" x14ac:dyDescent="0.25">
      <c r="A51" s="148"/>
      <c r="B51" s="148"/>
      <c r="C51" s="148"/>
      <c r="D51" s="148"/>
      <c r="E51" s="148"/>
      <c r="F51" s="148"/>
      <c r="G51" s="148"/>
      <c r="H51" s="148"/>
      <c r="I51" s="25"/>
      <c r="J51" s="27"/>
      <c r="K51" s="27"/>
      <c r="M51" s="28" t="s">
        <v>109</v>
      </c>
    </row>
    <row r="52" spans="1:13" ht="13.5" thickBot="1" x14ac:dyDescent="0.25">
      <c r="A52" s="148"/>
      <c r="B52" s="148"/>
      <c r="C52" s="148"/>
      <c r="D52" s="148"/>
      <c r="E52" s="148"/>
      <c r="F52" s="148"/>
      <c r="G52" s="148"/>
      <c r="H52" s="148"/>
      <c r="M52" s="29">
        <f>(M49/N48)^0.5</f>
        <v>3.5098197558817629E-2</v>
      </c>
    </row>
    <row r="53" spans="1:13" x14ac:dyDescent="0.2">
      <c r="A53" s="148"/>
      <c r="B53" s="148"/>
      <c r="C53" s="148"/>
      <c r="D53" s="148"/>
      <c r="E53" s="148"/>
      <c r="F53" s="148"/>
      <c r="G53" s="148"/>
      <c r="H53" s="148"/>
      <c r="J53" s="3"/>
      <c r="K53" s="30"/>
    </row>
    <row r="54" spans="1:13" x14ac:dyDescent="0.2">
      <c r="A54" s="148"/>
      <c r="B54" s="148"/>
      <c r="C54" s="148"/>
      <c r="D54" s="148"/>
      <c r="E54" s="148"/>
      <c r="F54" s="148"/>
      <c r="G54" s="148"/>
      <c r="H54" s="148"/>
      <c r="J54" s="31"/>
      <c r="K54" s="68" t="s">
        <v>25</v>
      </c>
      <c r="L54" s="69">
        <f>MIN(L9:L47)</f>
        <v>10.282784311968165</v>
      </c>
    </row>
    <row r="55" spans="1:13" x14ac:dyDescent="0.2">
      <c r="A55" s="148"/>
      <c r="B55" s="148"/>
      <c r="C55" s="148"/>
      <c r="D55" s="148"/>
      <c r="E55" s="148"/>
      <c r="F55" s="148"/>
      <c r="G55" s="148"/>
      <c r="H55" s="148"/>
      <c r="K55" s="70" t="s">
        <v>26</v>
      </c>
      <c r="L55" s="71">
        <f>MAX(L9:L47)</f>
        <v>10.548955388511629</v>
      </c>
    </row>
    <row r="56" spans="1:13" x14ac:dyDescent="0.2">
      <c r="A56" s="148"/>
      <c r="B56" s="148"/>
      <c r="C56" s="148"/>
      <c r="D56" s="148"/>
      <c r="E56" s="148"/>
      <c r="F56" s="148"/>
      <c r="G56" s="148"/>
      <c r="H56" s="148"/>
    </row>
    <row r="60" spans="1:13" x14ac:dyDescent="0.2">
      <c r="A60" s="4"/>
    </row>
    <row r="61" spans="1:13" x14ac:dyDescent="0.2">
      <c r="A61" s="32"/>
      <c r="B61" s="32"/>
    </row>
    <row r="62" spans="1:13" x14ac:dyDescent="0.2">
      <c r="B62" s="4"/>
    </row>
    <row r="63" spans="1:13" x14ac:dyDescent="0.2">
      <c r="B63" s="4"/>
    </row>
  </sheetData>
  <sheetProtection selectLockedCells="1"/>
  <mergeCells count="19">
    <mergeCell ref="N27:N29"/>
    <mergeCell ref="B3:D3"/>
    <mergeCell ref="B4:D4"/>
    <mergeCell ref="F4:I4"/>
    <mergeCell ref="B5:D5"/>
    <mergeCell ref="B6:D6"/>
    <mergeCell ref="N9:N11"/>
    <mergeCell ref="N12:N14"/>
    <mergeCell ref="N15:N17"/>
    <mergeCell ref="N18:N20"/>
    <mergeCell ref="N21:N23"/>
    <mergeCell ref="N24:N26"/>
    <mergeCell ref="A50:H56"/>
    <mergeCell ref="N30:N32"/>
    <mergeCell ref="N33:N35"/>
    <mergeCell ref="N36:N38"/>
    <mergeCell ref="N39:N41"/>
    <mergeCell ref="N42:N44"/>
    <mergeCell ref="N45:N47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63"/>
  <sheetViews>
    <sheetView zoomScale="70" zoomScaleNormal="70" workbookViewId="0">
      <selection activeCell="M8" sqref="M8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5.7109375" style="2" customWidth="1"/>
    <col min="13" max="13" width="25" style="2" customWidth="1"/>
    <col min="14" max="14" width="22.28515625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31</v>
      </c>
      <c r="C3" s="142"/>
      <c r="D3" s="143"/>
      <c r="F3" s="4"/>
    </row>
    <row r="4" spans="1:14" x14ac:dyDescent="0.2">
      <c r="A4" s="3" t="s">
        <v>98</v>
      </c>
      <c r="B4" s="141" t="s">
        <v>30</v>
      </c>
      <c r="C4" s="142"/>
      <c r="D4" s="143"/>
      <c r="F4" s="144" t="s">
        <v>21</v>
      </c>
      <c r="G4" s="145"/>
      <c r="H4" s="145"/>
      <c r="I4" s="146"/>
    </row>
    <row r="5" spans="1:14" x14ac:dyDescent="0.2">
      <c r="A5" s="5"/>
      <c r="B5" s="141" t="s">
        <v>29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37" t="s">
        <v>10</v>
      </c>
      <c r="B9" s="12"/>
      <c r="C9" s="63"/>
      <c r="D9" s="63"/>
      <c r="E9" s="63"/>
      <c r="F9" s="63"/>
      <c r="G9" s="63"/>
      <c r="H9" s="63"/>
      <c r="I9" s="54"/>
      <c r="J9" s="59">
        <v>2760000000</v>
      </c>
      <c r="K9" s="13">
        <f>IF(J9&gt;1,LOG10(J9),"")</f>
        <v>9.4409090820652182</v>
      </c>
      <c r="L9" s="33">
        <f>IF(J9&gt;1,AVERAGE(K9:K11),"")</f>
        <v>9.4624406808772452</v>
      </c>
      <c r="M9" s="34">
        <f t="shared" ref="M9:M47" si="0">IF(J9&gt;1,(K9-L9)^2,"")</f>
        <v>4.6360974740208431E-4</v>
      </c>
      <c r="N9" s="137">
        <f>IF(COUNT(M9:M11)&gt;0,COUNT(M9:M11)-1,"")</f>
        <v>2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3480000000</v>
      </c>
      <c r="K10" s="13">
        <f t="shared" ref="K10:K47" si="1">IF(J10&gt;1,LOG10(J10),"")</f>
        <v>9.5415792439465807</v>
      </c>
      <c r="L10" s="33">
        <f>IF(J10&gt;1,AVERAGE(K9:K11),"")</f>
        <v>9.4624406808772452</v>
      </c>
      <c r="M10" s="34">
        <f t="shared" si="0"/>
        <v>6.262912164679198E-3</v>
      </c>
      <c r="N10" s="137"/>
    </row>
    <row r="11" spans="1:14" x14ac:dyDescent="0.2">
      <c r="A11" s="72"/>
      <c r="B11" s="73"/>
      <c r="C11" s="74"/>
      <c r="D11" s="74"/>
      <c r="E11" s="74"/>
      <c r="F11" s="74"/>
      <c r="G11" s="74"/>
      <c r="H11" s="74"/>
      <c r="I11" s="55"/>
      <c r="J11" s="75">
        <v>2540000000</v>
      </c>
      <c r="K11" s="76">
        <f t="shared" si="1"/>
        <v>9.4048337166199385</v>
      </c>
      <c r="L11" s="77">
        <f>IF(J11&gt;1,AVERAGE(K9:K11),"")</f>
        <v>9.4624406808772452</v>
      </c>
      <c r="M11" s="34">
        <f t="shared" si="0"/>
        <v>3.3185623309426133E-3</v>
      </c>
      <c r="N11" s="138"/>
    </row>
    <row r="12" spans="1:14" x14ac:dyDescent="0.2">
      <c r="A12" s="78" t="s">
        <v>12</v>
      </c>
      <c r="B12" s="16"/>
      <c r="C12" s="66"/>
      <c r="D12" s="66"/>
      <c r="E12" s="66"/>
      <c r="F12" s="66"/>
      <c r="G12" s="66"/>
      <c r="H12" s="66"/>
      <c r="I12" s="56"/>
      <c r="J12" s="62">
        <v>2750000000</v>
      </c>
      <c r="K12" s="17">
        <f t="shared" si="1"/>
        <v>9.4393326938302629</v>
      </c>
      <c r="L12" s="39">
        <f>IF(J12&gt;1,AVERAGE(K12:K14),"")</f>
        <v>9.4763349804847135</v>
      </c>
      <c r="M12" s="34">
        <f t="shared" si="0"/>
        <v>1.369169217658133E-3</v>
      </c>
      <c r="N12" s="139">
        <f>IF(COUNT(M12:M14)&gt;0,COUNT(M12:M14)-1,"")</f>
        <v>2</v>
      </c>
    </row>
    <row r="13" spans="1:14" x14ac:dyDescent="0.2">
      <c r="A13" s="36"/>
      <c r="B13" s="49"/>
      <c r="C13" s="63"/>
      <c r="D13" s="63"/>
      <c r="E13" s="63"/>
      <c r="F13" s="63"/>
      <c r="G13" s="63"/>
      <c r="H13" s="63"/>
      <c r="I13" s="55"/>
      <c r="J13" s="60">
        <v>3100000000</v>
      </c>
      <c r="K13" s="13">
        <f t="shared" si="1"/>
        <v>9.4913616938342731</v>
      </c>
      <c r="L13" s="33">
        <f>IF(J13&gt;1,AVERAGE(K12:K14),"")</f>
        <v>9.4763349804847135</v>
      </c>
      <c r="M13" s="51">
        <f t="shared" si="0"/>
        <v>2.2580211408983355E-4</v>
      </c>
      <c r="N13" s="137"/>
    </row>
    <row r="14" spans="1:14" x14ac:dyDescent="0.2">
      <c r="A14" s="79"/>
      <c r="B14" s="14"/>
      <c r="C14" s="80"/>
      <c r="D14" s="80"/>
      <c r="E14" s="80"/>
      <c r="F14" s="80"/>
      <c r="G14" s="80"/>
      <c r="H14" s="80"/>
      <c r="I14" s="57"/>
      <c r="J14" s="61">
        <v>3150000000</v>
      </c>
      <c r="K14" s="15">
        <f t="shared" si="1"/>
        <v>9.4983105537896009</v>
      </c>
      <c r="L14" s="81">
        <f>IF(J14&gt;1,AVERAGE(K12:K14),"")</f>
        <v>9.4763349804847135</v>
      </c>
      <c r="M14" s="35">
        <f t="shared" si="0"/>
        <v>4.8292582207848058E-4</v>
      </c>
      <c r="N14" s="140"/>
    </row>
    <row r="15" spans="1:14" x14ac:dyDescent="0.2">
      <c r="A15" s="48" t="s">
        <v>13</v>
      </c>
      <c r="B15" s="12"/>
      <c r="C15" s="63"/>
      <c r="D15" s="63"/>
      <c r="E15" s="63"/>
      <c r="F15" s="63"/>
      <c r="G15" s="63"/>
      <c r="H15" s="63"/>
      <c r="I15" s="54"/>
      <c r="J15" s="59">
        <v>3400000000</v>
      </c>
      <c r="K15" s="13">
        <f t="shared" si="1"/>
        <v>9.5314789170422554</v>
      </c>
      <c r="L15" s="33">
        <f>IF(J15&gt;1,AVERAGE(K15:K17),"")</f>
        <v>9.5127324443291137</v>
      </c>
      <c r="M15" s="51">
        <f t="shared" si="0"/>
        <v>3.5143023918456524E-4</v>
      </c>
      <c r="N15" s="137">
        <f>IF(COUNT(M15:M17)&gt;0,COUNT(M15:M17)-1,"")</f>
        <v>2</v>
      </c>
    </row>
    <row r="16" spans="1:14" x14ac:dyDescent="0.2">
      <c r="A16" s="36"/>
      <c r="B16" s="49"/>
      <c r="C16" s="64"/>
      <c r="D16" s="64"/>
      <c r="E16" s="64"/>
      <c r="F16" s="64"/>
      <c r="G16" s="64"/>
      <c r="H16" s="64"/>
      <c r="I16" s="55"/>
      <c r="J16" s="60">
        <v>3490000000</v>
      </c>
      <c r="K16" s="13">
        <f t="shared" si="1"/>
        <v>9.5428254269591797</v>
      </c>
      <c r="L16" s="33">
        <f>IF(J16&gt;1,AVERAGE(K15:K17),"")</f>
        <v>9.5127324443291137</v>
      </c>
      <c r="M16" s="34">
        <f t="shared" si="0"/>
        <v>9.0558760357345339E-4</v>
      </c>
      <c r="N16" s="137"/>
    </row>
    <row r="17" spans="1:14" x14ac:dyDescent="0.2">
      <c r="A17" s="72"/>
      <c r="B17" s="73"/>
      <c r="C17" s="74"/>
      <c r="D17" s="74"/>
      <c r="E17" s="74"/>
      <c r="F17" s="74"/>
      <c r="G17" s="74"/>
      <c r="H17" s="74"/>
      <c r="I17" s="82"/>
      <c r="J17" s="75">
        <v>2910000000</v>
      </c>
      <c r="K17" s="76">
        <f t="shared" si="1"/>
        <v>9.4638929889859078</v>
      </c>
      <c r="L17" s="77">
        <f>IF(J17&gt;1,AVERAGE(K15:K17),"")</f>
        <v>9.5127324443291137</v>
      </c>
      <c r="M17" s="34">
        <f t="shared" si="0"/>
        <v>2.385292398221002E-3</v>
      </c>
      <c r="N17" s="138"/>
    </row>
    <row r="18" spans="1:14" x14ac:dyDescent="0.2">
      <c r="A18" s="78" t="s">
        <v>14</v>
      </c>
      <c r="B18" s="16"/>
      <c r="C18" s="66"/>
      <c r="D18" s="66"/>
      <c r="E18" s="66"/>
      <c r="F18" s="66"/>
      <c r="G18" s="66"/>
      <c r="H18" s="66"/>
      <c r="I18" s="56"/>
      <c r="J18" s="62">
        <v>1900000000</v>
      </c>
      <c r="K18" s="17">
        <f t="shared" si="1"/>
        <v>9.2787536009528289</v>
      </c>
      <c r="L18" s="39">
        <f>IF(J18&gt;1,AVERAGE(K18:K20),"")</f>
        <v>9.3695581994119337</v>
      </c>
      <c r="M18" s="34">
        <f t="shared" si="0"/>
        <v>8.2454751013192624E-3</v>
      </c>
      <c r="N18" s="139">
        <f>IF(COUNT(M18:M20)&gt;0,COUNT(M18:M20)-1,"")</f>
        <v>2</v>
      </c>
    </row>
    <row r="19" spans="1:14" x14ac:dyDescent="0.2">
      <c r="A19" s="36"/>
      <c r="B19" s="49"/>
      <c r="C19" s="64"/>
      <c r="D19" s="64"/>
      <c r="E19" s="64"/>
      <c r="F19" s="64"/>
      <c r="G19" s="64"/>
      <c r="H19" s="64"/>
      <c r="I19" s="55"/>
      <c r="J19" s="60">
        <v>2580000000</v>
      </c>
      <c r="K19" s="13">
        <f t="shared" si="1"/>
        <v>9.4116197059632309</v>
      </c>
      <c r="L19" s="33">
        <f>IF(J19&gt;1,AVERAGE(K18:K20),"")</f>
        <v>9.3695581994119337</v>
      </c>
      <c r="M19" s="34">
        <f t="shared" si="0"/>
        <v>1.7691703333648221E-3</v>
      </c>
      <c r="N19" s="137"/>
    </row>
    <row r="20" spans="1:14" x14ac:dyDescent="0.2">
      <c r="A20" s="79"/>
      <c r="B20" s="14"/>
      <c r="C20" s="65"/>
      <c r="D20" s="65"/>
      <c r="E20" s="65"/>
      <c r="F20" s="65"/>
      <c r="G20" s="65"/>
      <c r="H20" s="65"/>
      <c r="I20" s="57"/>
      <c r="J20" s="61">
        <v>2620000000</v>
      </c>
      <c r="K20" s="15">
        <f t="shared" si="1"/>
        <v>9.4183012913197448</v>
      </c>
      <c r="L20" s="52">
        <f>IF(J20&gt;1,AVERAGE(K18:K20),"")</f>
        <v>9.3695581994119337</v>
      </c>
      <c r="M20" s="83">
        <f t="shared" si="0"/>
        <v>2.3758890087333217E-3</v>
      </c>
      <c r="N20" s="140"/>
    </row>
    <row r="21" spans="1:14" x14ac:dyDescent="0.2">
      <c r="A21" s="48" t="s">
        <v>15</v>
      </c>
      <c r="B21" s="12"/>
      <c r="C21" s="63"/>
      <c r="D21" s="63"/>
      <c r="E21" s="63"/>
      <c r="F21" s="63"/>
      <c r="G21" s="63"/>
      <c r="H21" s="63"/>
      <c r="I21" s="54"/>
      <c r="J21" s="59">
        <v>1770000000</v>
      </c>
      <c r="K21" s="13">
        <f t="shared" si="1"/>
        <v>9.2479732663618073</v>
      </c>
      <c r="L21" s="33">
        <f>IF(J21&gt;1,AVERAGE(K21:K23),"")</f>
        <v>9.3049177473768925</v>
      </c>
      <c r="M21" s="51">
        <f t="shared" si="0"/>
        <v>3.242673918077399E-3</v>
      </c>
      <c r="N21" s="137">
        <f>IF(COUNT(M21:M23)&gt;0,COUNT(M21:M23)-1,"")</f>
        <v>2</v>
      </c>
    </row>
    <row r="22" spans="1:14" x14ac:dyDescent="0.2">
      <c r="A22" s="36"/>
      <c r="B22" s="49"/>
      <c r="C22" s="64"/>
      <c r="D22" s="64"/>
      <c r="E22" s="64"/>
      <c r="F22" s="64"/>
      <c r="G22" s="64"/>
      <c r="H22" s="64"/>
      <c r="I22" s="55"/>
      <c r="J22" s="60">
        <v>2120000000</v>
      </c>
      <c r="K22" s="13">
        <f t="shared" si="1"/>
        <v>9.3263358609287508</v>
      </c>
      <c r="L22" s="33">
        <f>IF(J22&gt;1,AVERAGE(K21:K23),"")</f>
        <v>9.3049177473768925</v>
      </c>
      <c r="M22" s="34">
        <f t="shared" si="0"/>
        <v>4.5873558812029605E-4</v>
      </c>
      <c r="N22" s="137"/>
    </row>
    <row r="23" spans="1:14" x14ac:dyDescent="0.2">
      <c r="A23" s="72"/>
      <c r="B23" s="73"/>
      <c r="C23" s="74"/>
      <c r="D23" s="74"/>
      <c r="E23" s="74"/>
      <c r="F23" s="74"/>
      <c r="G23" s="74"/>
      <c r="H23" s="74"/>
      <c r="I23" s="82"/>
      <c r="J23" s="75">
        <v>2190000000</v>
      </c>
      <c r="K23" s="76">
        <f t="shared" si="1"/>
        <v>9.3404441148401176</v>
      </c>
      <c r="L23" s="77">
        <f>IF(J23&gt;1,AVERAGE(K21:K23),"")</f>
        <v>9.3049177473768925</v>
      </c>
      <c r="M23" s="34">
        <f t="shared" si="0"/>
        <v>1.2621227851321011E-3</v>
      </c>
      <c r="N23" s="138"/>
    </row>
    <row r="24" spans="1:14" x14ac:dyDescent="0.2">
      <c r="A24" s="78" t="s">
        <v>16</v>
      </c>
      <c r="B24" s="16"/>
      <c r="C24" s="66"/>
      <c r="D24" s="66"/>
      <c r="E24" s="66"/>
      <c r="F24" s="66"/>
      <c r="G24" s="66"/>
      <c r="H24" s="66"/>
      <c r="I24" s="56"/>
      <c r="J24" s="62">
        <v>3970000000</v>
      </c>
      <c r="K24" s="17">
        <f t="shared" si="1"/>
        <v>9.5987905067631143</v>
      </c>
      <c r="L24" s="39">
        <f>IF(J24&gt;1,AVERAGE(K24:K26),"")</f>
        <v>9.6117490497549252</v>
      </c>
      <c r="M24" s="34">
        <f t="shared" si="0"/>
        <v>1.6792383647061068E-4</v>
      </c>
      <c r="N24" s="139">
        <f>IF(COUNT(M24:M26)&gt;0,COUNT(M24:M26)-1,"")</f>
        <v>2</v>
      </c>
    </row>
    <row r="25" spans="1:14" x14ac:dyDescent="0.2">
      <c r="A25" s="36"/>
      <c r="B25" s="49"/>
      <c r="C25" s="64"/>
      <c r="D25" s="64"/>
      <c r="E25" s="64"/>
      <c r="F25" s="64"/>
      <c r="G25" s="64"/>
      <c r="H25" s="64"/>
      <c r="I25" s="55"/>
      <c r="J25" s="60">
        <v>4320000000</v>
      </c>
      <c r="K25" s="13">
        <f t="shared" si="1"/>
        <v>9.6354837468149128</v>
      </c>
      <c r="L25" s="33">
        <f>IF(J25&gt;1,AVERAGE(K24:K26),"")</f>
        <v>9.6117490497549252</v>
      </c>
      <c r="M25" s="34">
        <f t="shared" si="0"/>
        <v>5.6333584452938651E-4</v>
      </c>
      <c r="N25" s="137"/>
    </row>
    <row r="26" spans="1:14" x14ac:dyDescent="0.2">
      <c r="A26" s="79"/>
      <c r="B26" s="14"/>
      <c r="C26" s="65"/>
      <c r="D26" s="65"/>
      <c r="E26" s="65"/>
      <c r="F26" s="65"/>
      <c r="G26" s="65"/>
      <c r="H26" s="65"/>
      <c r="I26" s="57"/>
      <c r="J26" s="61">
        <v>3990000000</v>
      </c>
      <c r="K26" s="15">
        <f t="shared" si="1"/>
        <v>9.6009728956867484</v>
      </c>
      <c r="L26" s="52">
        <f>IF(J26&gt;1,AVERAGE(K24:K26),"")</f>
        <v>9.6117490497549252</v>
      </c>
      <c r="M26" s="83">
        <f t="shared" si="0"/>
        <v>1.1612549650108297E-4</v>
      </c>
      <c r="N26" s="140"/>
    </row>
    <row r="27" spans="1:14" x14ac:dyDescent="0.2">
      <c r="A27" s="48" t="s">
        <v>18</v>
      </c>
      <c r="B27" s="12"/>
      <c r="C27" s="63"/>
      <c r="D27" s="63"/>
      <c r="E27" s="63"/>
      <c r="F27" s="63"/>
      <c r="G27" s="63"/>
      <c r="H27" s="63"/>
      <c r="I27" s="54"/>
      <c r="J27" s="59">
        <v>2049999999.9999998</v>
      </c>
      <c r="K27" s="13">
        <f t="shared" si="1"/>
        <v>9.3117538610557542</v>
      </c>
      <c r="L27" s="33">
        <f>IF(J27&gt;1,AVERAGE(K27:K29),"")</f>
        <v>9.3321967498603282</v>
      </c>
      <c r="M27" s="51">
        <f t="shared" si="0"/>
        <v>4.1791170267617742E-4</v>
      </c>
      <c r="N27" s="137">
        <f>IF(COUNT(M27:M29)&gt;0,COUNT(M27:M29)-1,"")</f>
        <v>2</v>
      </c>
    </row>
    <row r="28" spans="1:14" x14ac:dyDescent="0.2">
      <c r="A28" s="36"/>
      <c r="B28" s="49"/>
      <c r="C28" s="64"/>
      <c r="D28" s="64"/>
      <c r="E28" s="64"/>
      <c r="F28" s="64"/>
      <c r="G28" s="64"/>
      <c r="H28" s="64"/>
      <c r="I28" s="55"/>
      <c r="J28" s="60">
        <v>2210000000</v>
      </c>
      <c r="K28" s="13">
        <f t="shared" si="1"/>
        <v>9.344392273685111</v>
      </c>
      <c r="L28" s="33">
        <f>IF(J28&gt;1,AVERAGE(K27:K29),"")</f>
        <v>9.3321967498603282</v>
      </c>
      <c r="M28" s="34">
        <f t="shared" si="0"/>
        <v>1.4873080136084584E-4</v>
      </c>
      <c r="N28" s="137"/>
    </row>
    <row r="29" spans="1:14" x14ac:dyDescent="0.2">
      <c r="A29" s="72"/>
      <c r="B29" s="73"/>
      <c r="C29" s="74"/>
      <c r="D29" s="74"/>
      <c r="E29" s="74"/>
      <c r="F29" s="74"/>
      <c r="G29" s="74"/>
      <c r="H29" s="74"/>
      <c r="I29" s="82"/>
      <c r="J29" s="75">
        <v>2190000000</v>
      </c>
      <c r="K29" s="76">
        <f t="shared" si="1"/>
        <v>9.3404441148401176</v>
      </c>
      <c r="L29" s="77">
        <f>IF(J29&gt;1,AVERAGE(K27:K29),"")</f>
        <v>9.3321967498603282</v>
      </c>
      <c r="M29" s="34">
        <f t="shared" si="0"/>
        <v>6.8019029109856534E-5</v>
      </c>
      <c r="N29" s="138"/>
    </row>
    <row r="30" spans="1:14" x14ac:dyDescent="0.2">
      <c r="A30" s="78" t="s">
        <v>19</v>
      </c>
      <c r="B30" s="16"/>
      <c r="C30" s="66"/>
      <c r="D30" s="66"/>
      <c r="E30" s="66"/>
      <c r="F30" s="66"/>
      <c r="G30" s="66"/>
      <c r="H30" s="66"/>
      <c r="I30" s="56"/>
      <c r="J30" s="62">
        <v>2760000000</v>
      </c>
      <c r="K30" s="17">
        <f t="shared" si="1"/>
        <v>9.4409090820652182</v>
      </c>
      <c r="L30" s="39">
        <f>IF(J30&gt;1,AVERAGE(K30:K32),"")</f>
        <v>9.4009055613058177</v>
      </c>
      <c r="M30" s="34">
        <f t="shared" si="0"/>
        <v>1.6002816731477869E-3</v>
      </c>
      <c r="N30" s="139">
        <f>IF(COUNT(M30:M32)&gt;0,COUNT(M30:M32)-1,"")</f>
        <v>2</v>
      </c>
    </row>
    <row r="31" spans="1:14" x14ac:dyDescent="0.2">
      <c r="A31" s="36"/>
      <c r="B31" s="49"/>
      <c r="C31" s="64"/>
      <c r="D31" s="64"/>
      <c r="E31" s="64"/>
      <c r="F31" s="64"/>
      <c r="G31" s="64"/>
      <c r="H31" s="64"/>
      <c r="I31" s="55"/>
      <c r="J31" s="60">
        <v>2480000000</v>
      </c>
      <c r="K31" s="13">
        <f t="shared" si="1"/>
        <v>9.3944516808262168</v>
      </c>
      <c r="L31" s="33">
        <f>IF(J31&gt;1,AVERAGE(K30:K32),"")</f>
        <v>9.4009055613058177</v>
      </c>
      <c r="M31" s="34">
        <f t="shared" si="0"/>
        <v>4.1652573244972595E-5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>
        <v>2330000000</v>
      </c>
      <c r="K32" s="15">
        <f t="shared" si="1"/>
        <v>9.3673559210260198</v>
      </c>
      <c r="L32" s="52">
        <f>IF(J32&gt;1,AVERAGE(K30:K32),"")</f>
        <v>9.4009055613058177</v>
      </c>
      <c r="M32" s="83">
        <f t="shared" si="0"/>
        <v>1.1255783629038375E-3</v>
      </c>
      <c r="N32" s="140"/>
    </row>
    <row r="33" spans="1:14" x14ac:dyDescent="0.2">
      <c r="A33" s="48" t="s">
        <v>20</v>
      </c>
      <c r="B33" s="12"/>
      <c r="C33" s="63"/>
      <c r="D33" s="63"/>
      <c r="E33" s="63"/>
      <c r="F33" s="63"/>
      <c r="G33" s="63"/>
      <c r="H33" s="63"/>
      <c r="I33" s="54"/>
      <c r="J33" s="59">
        <v>2890000000</v>
      </c>
      <c r="K33" s="13">
        <f t="shared" si="1"/>
        <v>9.4608978427565482</v>
      </c>
      <c r="L33" s="33">
        <f>IF(J33&gt;1,AVERAGE(K33:K35),"")</f>
        <v>9.476036245192704</v>
      </c>
      <c r="M33" s="51">
        <f t="shared" si="0"/>
        <v>2.2917122831900874E-4</v>
      </c>
      <c r="N33" s="137">
        <f>IF(COUNT(M33:M35)&gt;0,COUNT(M33:M35)-1,"")</f>
        <v>2</v>
      </c>
    </row>
    <row r="34" spans="1:14" x14ac:dyDescent="0.2">
      <c r="A34" s="36"/>
      <c r="B34" s="49"/>
      <c r="C34" s="64"/>
      <c r="D34" s="64"/>
      <c r="E34" s="64"/>
      <c r="F34" s="64"/>
      <c r="G34" s="64"/>
      <c r="H34" s="64"/>
      <c r="I34" s="55"/>
      <c r="J34" s="60">
        <v>3460000000</v>
      </c>
      <c r="K34" s="13">
        <f t="shared" si="1"/>
        <v>9.5390760987927763</v>
      </c>
      <c r="L34" s="33">
        <f>IF(J34&gt;1,AVERAGE(K33:K35),"")</f>
        <v>9.476036245192704</v>
      </c>
      <c r="M34" s="34">
        <f t="shared" si="0"/>
        <v>3.9740231419185422E-3</v>
      </c>
      <c r="N34" s="137"/>
    </row>
    <row r="35" spans="1:14" x14ac:dyDescent="0.2">
      <c r="A35" s="72"/>
      <c r="B35" s="73"/>
      <c r="C35" s="74"/>
      <c r="D35" s="74"/>
      <c r="E35" s="74"/>
      <c r="F35" s="74"/>
      <c r="G35" s="74"/>
      <c r="H35" s="74"/>
      <c r="I35" s="82"/>
      <c r="J35" s="75">
        <v>2680000000</v>
      </c>
      <c r="K35" s="76">
        <f t="shared" si="1"/>
        <v>9.4281347940287894</v>
      </c>
      <c r="L35" s="77">
        <f>IF(J35&gt;1,AVERAGE(K33:K35),"")</f>
        <v>9.476036245192704</v>
      </c>
      <c r="M35" s="34">
        <f t="shared" si="0"/>
        <v>2.2945490236088995E-3</v>
      </c>
      <c r="N35" s="138"/>
    </row>
    <row r="36" spans="1:14" x14ac:dyDescent="0.2">
      <c r="A36" s="78"/>
      <c r="B36" s="16"/>
      <c r="C36" s="66"/>
      <c r="D36" s="66"/>
      <c r="E36" s="66"/>
      <c r="F36" s="66"/>
      <c r="G36" s="66"/>
      <c r="H36" s="66"/>
      <c r="I36" s="56"/>
      <c r="J36" s="62"/>
      <c r="K36" s="17" t="str">
        <f t="shared" si="1"/>
        <v/>
      </c>
      <c r="L36" s="39" t="str">
        <f>IF(J36&gt;1,AVERAGE(K36:K38),"")</f>
        <v/>
      </c>
      <c r="M36" s="34" t="str">
        <f t="shared" si="0"/>
        <v/>
      </c>
      <c r="N36" s="139" t="str">
        <f>IF(COUNT(M36:M38)&gt;0,COUNT(M36:M38)-1,"")</f>
        <v/>
      </c>
    </row>
    <row r="37" spans="1:14" x14ac:dyDescent="0.2">
      <c r="A37" s="50"/>
      <c r="B37" s="49"/>
      <c r="C37" s="64"/>
      <c r="D37" s="64"/>
      <c r="E37" s="64"/>
      <c r="F37" s="64"/>
      <c r="G37" s="64"/>
      <c r="H37" s="64"/>
      <c r="I37" s="55"/>
      <c r="J37" s="60"/>
      <c r="K37" s="13" t="str">
        <f t="shared" si="1"/>
        <v/>
      </c>
      <c r="L37" s="33" t="str">
        <f>IF(J37&gt;1,AVERAGE(K36:K38),"")</f>
        <v/>
      </c>
      <c r="M37" s="34" t="str">
        <f t="shared" si="0"/>
        <v/>
      </c>
      <c r="N37" s="137"/>
    </row>
    <row r="38" spans="1:14" x14ac:dyDescent="0.2">
      <c r="A38" s="79"/>
      <c r="B38" s="14"/>
      <c r="C38" s="65"/>
      <c r="D38" s="65"/>
      <c r="E38" s="65"/>
      <c r="F38" s="65"/>
      <c r="G38" s="65"/>
      <c r="H38" s="65"/>
      <c r="I38" s="57"/>
      <c r="J38" s="61"/>
      <c r="K38" s="15" t="str">
        <f t="shared" si="1"/>
        <v/>
      </c>
      <c r="L38" s="52" t="str">
        <f>IF(J38&gt;1,AVERAGE(K36:K38),"")</f>
        <v/>
      </c>
      <c r="M38" s="83" t="str">
        <f t="shared" si="0"/>
        <v/>
      </c>
      <c r="N38" s="140"/>
    </row>
    <row r="39" spans="1:14" x14ac:dyDescent="0.2">
      <c r="A39" s="48"/>
      <c r="B39" s="12"/>
      <c r="C39" s="63"/>
      <c r="D39" s="63"/>
      <c r="E39" s="63"/>
      <c r="F39" s="63"/>
      <c r="G39" s="63"/>
      <c r="H39" s="63"/>
      <c r="I39" s="54"/>
      <c r="J39" s="59"/>
      <c r="K39" s="13" t="str">
        <f t="shared" si="1"/>
        <v/>
      </c>
      <c r="L39" s="33" t="str">
        <f>IF(J39&gt;1,AVERAGE(K39:K41),"")</f>
        <v/>
      </c>
      <c r="M39" s="51" t="str">
        <f t="shared" si="0"/>
        <v/>
      </c>
      <c r="N39" s="137" t="str">
        <f>IF(COUNT(M39:M41)&gt;0,COUNT(M39:M41)-1,"")</f>
        <v/>
      </c>
    </row>
    <row r="40" spans="1:14" x14ac:dyDescent="0.2">
      <c r="A40" s="50"/>
      <c r="B40" s="49"/>
      <c r="C40" s="64"/>
      <c r="D40" s="64"/>
      <c r="E40" s="64"/>
      <c r="F40" s="64"/>
      <c r="G40" s="64"/>
      <c r="H40" s="64"/>
      <c r="I40" s="55"/>
      <c r="J40" s="60"/>
      <c r="K40" s="13" t="str">
        <f t="shared" si="1"/>
        <v/>
      </c>
      <c r="L40" s="33" t="str">
        <f>IF(J40&gt;1,AVERAGE(K39:K41),"")</f>
        <v/>
      </c>
      <c r="M40" s="34" t="str">
        <f t="shared" si="0"/>
        <v/>
      </c>
      <c r="N40" s="137"/>
    </row>
    <row r="41" spans="1:14" x14ac:dyDescent="0.2">
      <c r="A41" s="72"/>
      <c r="B41" s="73"/>
      <c r="C41" s="74"/>
      <c r="D41" s="74"/>
      <c r="E41" s="74"/>
      <c r="F41" s="74"/>
      <c r="G41" s="74"/>
      <c r="H41" s="74"/>
      <c r="I41" s="82"/>
      <c r="J41" s="75"/>
      <c r="K41" s="76" t="str">
        <f t="shared" si="1"/>
        <v/>
      </c>
      <c r="L41" s="77" t="str">
        <f>IF(J41&gt;1,AVERAGE(K39:K41),"")</f>
        <v/>
      </c>
      <c r="M41" s="34" t="str">
        <f t="shared" si="0"/>
        <v/>
      </c>
      <c r="N41" s="138"/>
    </row>
    <row r="42" spans="1:14" x14ac:dyDescent="0.2">
      <c r="A42" s="78"/>
      <c r="B42" s="16"/>
      <c r="C42" s="66"/>
      <c r="D42" s="66"/>
      <c r="E42" s="66"/>
      <c r="F42" s="66"/>
      <c r="G42" s="66"/>
      <c r="H42" s="66"/>
      <c r="I42" s="56"/>
      <c r="J42" s="62"/>
      <c r="K42" s="17" t="str">
        <f t="shared" si="1"/>
        <v/>
      </c>
      <c r="L42" s="39" t="str">
        <f>IF(J42&gt;1,AVERAGE(K42:K44),"")</f>
        <v/>
      </c>
      <c r="M42" s="34" t="str">
        <f t="shared" si="0"/>
        <v/>
      </c>
      <c r="N42" s="139" t="str">
        <f>IF(COUNT(M42:M44)&gt;0,COUNT(M42:M44)-1,"")</f>
        <v/>
      </c>
    </row>
    <row r="43" spans="1:14" x14ac:dyDescent="0.2">
      <c r="A43" s="50"/>
      <c r="B43" s="49"/>
      <c r="C43" s="64"/>
      <c r="D43" s="64"/>
      <c r="E43" s="64"/>
      <c r="F43" s="64"/>
      <c r="G43" s="64"/>
      <c r="H43" s="64"/>
      <c r="I43" s="55"/>
      <c r="J43" s="60"/>
      <c r="K43" s="13" t="str">
        <f t="shared" si="1"/>
        <v/>
      </c>
      <c r="L43" s="33" t="str">
        <f>IF(J43&gt;1,AVERAGE(K42:K44),"")</f>
        <v/>
      </c>
      <c r="M43" s="34" t="str">
        <f t="shared" si="0"/>
        <v/>
      </c>
      <c r="N43" s="137"/>
    </row>
    <row r="44" spans="1:14" x14ac:dyDescent="0.2">
      <c r="A44" s="79"/>
      <c r="B44" s="14"/>
      <c r="C44" s="65"/>
      <c r="D44" s="65"/>
      <c r="E44" s="65"/>
      <c r="F44" s="65"/>
      <c r="G44" s="65"/>
      <c r="H44" s="65"/>
      <c r="I44" s="57"/>
      <c r="J44" s="61"/>
      <c r="K44" s="15" t="str">
        <f t="shared" si="1"/>
        <v/>
      </c>
      <c r="L44" s="52" t="str">
        <f>IF(J44&gt;1,AVERAGE(K42:K44),"")</f>
        <v/>
      </c>
      <c r="M44" s="83" t="str">
        <f t="shared" si="0"/>
        <v/>
      </c>
      <c r="N44" s="140"/>
    </row>
    <row r="45" spans="1:14" x14ac:dyDescent="0.2">
      <c r="A45" s="48"/>
      <c r="B45" s="12"/>
      <c r="C45" s="63"/>
      <c r="D45" s="63"/>
      <c r="E45" s="63"/>
      <c r="F45" s="63"/>
      <c r="G45" s="63"/>
      <c r="H45" s="63"/>
      <c r="I45" s="54"/>
      <c r="J45" s="59"/>
      <c r="K45" s="13" t="str">
        <f t="shared" si="1"/>
        <v/>
      </c>
      <c r="L45" s="33" t="str">
        <f>IF(J45&gt;1,AVERAGE(K45:K47),"")</f>
        <v/>
      </c>
      <c r="M45" s="51" t="str">
        <f t="shared" si="0"/>
        <v/>
      </c>
      <c r="N45" s="137" t="str">
        <f>IF(COUNT(M45:M47)&gt;0,COUNT(M45:M47)-1,"")</f>
        <v/>
      </c>
    </row>
    <row r="46" spans="1:14" x14ac:dyDescent="0.2">
      <c r="A46" s="50"/>
      <c r="B46" s="49"/>
      <c r="C46" s="64"/>
      <c r="D46" s="64"/>
      <c r="E46" s="64"/>
      <c r="F46" s="64"/>
      <c r="G46" s="64"/>
      <c r="H46" s="64"/>
      <c r="I46" s="55"/>
      <c r="J46" s="60"/>
      <c r="K46" s="13" t="str">
        <f t="shared" si="1"/>
        <v/>
      </c>
      <c r="L46" s="33" t="str">
        <f>IF(J46&gt;1,AVERAGE(K45:K47),"")</f>
        <v/>
      </c>
      <c r="M46" s="34" t="str">
        <f t="shared" si="0"/>
        <v/>
      </c>
      <c r="N46" s="137"/>
    </row>
    <row r="47" spans="1:14" ht="13.5" thickBot="1" x14ac:dyDescent="0.25">
      <c r="A47" s="38"/>
      <c r="B47" s="18"/>
      <c r="C47" s="67"/>
      <c r="D47" s="67"/>
      <c r="E47" s="67"/>
      <c r="F47" s="67"/>
      <c r="G47" s="67"/>
      <c r="H47" s="67"/>
      <c r="I47" s="58"/>
      <c r="J47" s="61"/>
      <c r="K47" s="13" t="str">
        <f t="shared" si="1"/>
        <v/>
      </c>
      <c r="L47" s="52" t="str">
        <f>IF(J47&gt;1,AVERAGE(K45:K47),"")</f>
        <v/>
      </c>
      <c r="M47" s="34" t="str">
        <f t="shared" si="0"/>
        <v/>
      </c>
      <c r="N47" s="140"/>
    </row>
    <row r="48" spans="1:14" ht="13.5" thickBot="1" x14ac:dyDescent="0.25">
      <c r="L48" s="4" t="s">
        <v>94</v>
      </c>
      <c r="M48" s="19">
        <f>SUM(M9:M47)</f>
        <v>4.3866661086367574E-2</v>
      </c>
      <c r="N48" s="53">
        <f>SUM(N9:N47)</f>
        <v>18</v>
      </c>
    </row>
    <row r="49" spans="1:13" ht="13.5" thickBot="1" x14ac:dyDescent="0.25">
      <c r="A49" s="20" t="s">
        <v>88</v>
      </c>
      <c r="I49" s="21"/>
      <c r="J49" s="22"/>
      <c r="K49" s="23"/>
      <c r="L49" s="4" t="s">
        <v>95</v>
      </c>
      <c r="M49" s="24">
        <f>2*M48</f>
        <v>8.7733322172735148E-2</v>
      </c>
    </row>
    <row r="50" spans="1:13" ht="13.5" thickBot="1" x14ac:dyDescent="0.25">
      <c r="A50" s="148"/>
      <c r="B50" s="148"/>
      <c r="C50" s="148"/>
      <c r="D50" s="148"/>
      <c r="E50" s="148"/>
      <c r="F50" s="148"/>
      <c r="G50" s="148"/>
      <c r="H50" s="148"/>
      <c r="I50" s="25"/>
      <c r="J50" s="22"/>
      <c r="K50" s="26"/>
    </row>
    <row r="51" spans="1:13" ht="14.25" x14ac:dyDescent="0.25">
      <c r="A51" s="148"/>
      <c r="B51" s="148"/>
      <c r="C51" s="148"/>
      <c r="D51" s="148"/>
      <c r="E51" s="148"/>
      <c r="F51" s="148"/>
      <c r="G51" s="148"/>
      <c r="H51" s="148"/>
      <c r="I51" s="25"/>
      <c r="J51" s="27"/>
      <c r="K51" s="27"/>
      <c r="M51" s="28" t="s">
        <v>109</v>
      </c>
    </row>
    <row r="52" spans="1:13" ht="13.5" thickBot="1" x14ac:dyDescent="0.25">
      <c r="A52" s="148"/>
      <c r="B52" s="148"/>
      <c r="C52" s="148"/>
      <c r="D52" s="148"/>
      <c r="E52" s="148"/>
      <c r="F52" s="148"/>
      <c r="G52" s="148"/>
      <c r="H52" s="148"/>
      <c r="M52" s="29">
        <f>(M49/N48)^0.5</f>
        <v>6.9814564770116855E-2</v>
      </c>
    </row>
    <row r="53" spans="1:13" x14ac:dyDescent="0.2">
      <c r="A53" s="148"/>
      <c r="B53" s="148"/>
      <c r="C53" s="148"/>
      <c r="D53" s="148"/>
      <c r="E53" s="148"/>
      <c r="F53" s="148"/>
      <c r="G53" s="148"/>
      <c r="H53" s="148"/>
      <c r="J53" s="3"/>
      <c r="K53" s="30"/>
    </row>
    <row r="54" spans="1:13" x14ac:dyDescent="0.2">
      <c r="A54" s="148"/>
      <c r="B54" s="148"/>
      <c r="C54" s="148"/>
      <c r="D54" s="148"/>
      <c r="E54" s="148"/>
      <c r="F54" s="148"/>
      <c r="G54" s="148"/>
      <c r="H54" s="148"/>
      <c r="J54" s="31"/>
      <c r="K54" s="68" t="s">
        <v>25</v>
      </c>
      <c r="L54" s="69">
        <f>MIN(L9:L47)</f>
        <v>9.3049177473768925</v>
      </c>
    </row>
    <row r="55" spans="1:13" x14ac:dyDescent="0.2">
      <c r="A55" s="148"/>
      <c r="B55" s="148"/>
      <c r="C55" s="148"/>
      <c r="D55" s="148"/>
      <c r="E55" s="148"/>
      <c r="F55" s="148"/>
      <c r="G55" s="148"/>
      <c r="H55" s="148"/>
      <c r="K55" s="70" t="s">
        <v>26</v>
      </c>
      <c r="L55" s="71">
        <f>MAX(L9:L47)</f>
        <v>9.6117490497549252</v>
      </c>
    </row>
    <row r="56" spans="1:13" x14ac:dyDescent="0.2">
      <c r="A56" s="148"/>
      <c r="B56" s="148"/>
      <c r="C56" s="148"/>
      <c r="D56" s="148"/>
      <c r="E56" s="148"/>
      <c r="F56" s="148"/>
      <c r="G56" s="148"/>
      <c r="H56" s="148"/>
    </row>
    <row r="60" spans="1:13" x14ac:dyDescent="0.2">
      <c r="A60" s="4"/>
    </row>
    <row r="61" spans="1:13" x14ac:dyDescent="0.2">
      <c r="A61" s="32"/>
      <c r="B61" s="32"/>
    </row>
    <row r="62" spans="1:13" x14ac:dyDescent="0.2">
      <c r="B62" s="4"/>
    </row>
    <row r="63" spans="1:13" x14ac:dyDescent="0.2">
      <c r="B63" s="4"/>
    </row>
  </sheetData>
  <sheetProtection selectLockedCells="1"/>
  <mergeCells count="19">
    <mergeCell ref="A50:H56"/>
    <mergeCell ref="N30:N32"/>
    <mergeCell ref="N33:N35"/>
    <mergeCell ref="N36:N38"/>
    <mergeCell ref="N39:N41"/>
    <mergeCell ref="N42:N44"/>
    <mergeCell ref="N45:N47"/>
    <mergeCell ref="N27:N29"/>
    <mergeCell ref="B3:D3"/>
    <mergeCell ref="B4:D4"/>
    <mergeCell ref="F4:I4"/>
    <mergeCell ref="B5:D5"/>
    <mergeCell ref="B6:D6"/>
    <mergeCell ref="N9:N11"/>
    <mergeCell ref="N12:N14"/>
    <mergeCell ref="N15:N17"/>
    <mergeCell ref="N18:N20"/>
    <mergeCell ref="N21:N23"/>
    <mergeCell ref="N24:N26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3"/>
  <sheetViews>
    <sheetView zoomScale="70" zoomScaleNormal="70" workbookViewId="0">
      <selection activeCell="M8" sqref="M8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5.85546875" style="2" customWidth="1"/>
    <col min="13" max="13" width="25.7109375" style="2" customWidth="1"/>
    <col min="14" max="14" width="22.28515625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110</v>
      </c>
      <c r="C3" s="142"/>
      <c r="D3" s="143"/>
      <c r="F3" s="4"/>
    </row>
    <row r="4" spans="1:14" x14ac:dyDescent="0.2">
      <c r="A4" s="3" t="s">
        <v>98</v>
      </c>
      <c r="B4" s="141" t="s">
        <v>30</v>
      </c>
      <c r="C4" s="142"/>
      <c r="D4" s="143"/>
      <c r="F4" s="144" t="s">
        <v>38</v>
      </c>
      <c r="G4" s="145"/>
      <c r="H4" s="145"/>
      <c r="I4" s="146"/>
    </row>
    <row r="5" spans="1:14" x14ac:dyDescent="0.2">
      <c r="A5" s="5"/>
      <c r="B5" s="141" t="s">
        <v>29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46" t="s">
        <v>10</v>
      </c>
      <c r="B9" s="12"/>
      <c r="C9" s="63"/>
      <c r="D9" s="63"/>
      <c r="E9" s="63"/>
      <c r="F9" s="63"/>
      <c r="G9" s="63"/>
      <c r="H9" s="63"/>
      <c r="I9" s="54"/>
      <c r="J9" s="59">
        <v>617000000</v>
      </c>
      <c r="K9" s="13">
        <f>IF(J9&gt;1,LOG10(J9),"")</f>
        <v>8.7902851640332411</v>
      </c>
      <c r="L9" s="41">
        <f>IF(J9&gt;1,AVERAGE(K9:K11),"")</f>
        <v>8.8773941586767773</v>
      </c>
      <c r="M9" s="42">
        <f t="shared" ref="M9:M47" si="0">IF(J9&gt;1,(K9-L9)^2,"")</f>
        <v>7.5879769478076125E-3</v>
      </c>
      <c r="N9" s="137">
        <f>IF(COUNT(M9:M11)&gt;0,COUNT(M9:M11)-1,"")</f>
        <v>2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939000000</v>
      </c>
      <c r="K10" s="13">
        <f t="shared" ref="K10:K47" si="1">IF(J10&gt;1,LOG10(J10),"")</f>
        <v>8.9726655922661109</v>
      </c>
      <c r="L10" s="41">
        <f>IF(J10&gt;1,AVERAGE(K9:K11),"")</f>
        <v>8.8773941586767773</v>
      </c>
      <c r="M10" s="42">
        <f t="shared" si="0"/>
        <v>9.0766460581668124E-3</v>
      </c>
      <c r="N10" s="137"/>
    </row>
    <row r="11" spans="1:14" x14ac:dyDescent="0.2">
      <c r="A11" s="72"/>
      <c r="B11" s="73"/>
      <c r="C11" s="74"/>
      <c r="D11" s="74"/>
      <c r="E11" s="74"/>
      <c r="F11" s="74"/>
      <c r="G11" s="74"/>
      <c r="H11" s="74"/>
      <c r="I11" s="55"/>
      <c r="J11" s="75">
        <v>740000000</v>
      </c>
      <c r="K11" s="76">
        <f t="shared" si="1"/>
        <v>8.8692317197309762</v>
      </c>
      <c r="L11" s="77">
        <f>IF(J11&gt;1,AVERAGE(K9:K11),"")</f>
        <v>8.8773941586767773</v>
      </c>
      <c r="M11" s="42">
        <f t="shared" si="0"/>
        <v>6.6625409543929633E-5</v>
      </c>
      <c r="N11" s="138"/>
    </row>
    <row r="12" spans="1:14" x14ac:dyDescent="0.2">
      <c r="A12" s="78" t="s">
        <v>12</v>
      </c>
      <c r="B12" s="16"/>
      <c r="C12" s="66"/>
      <c r="D12" s="66"/>
      <c r="E12" s="66"/>
      <c r="F12" s="66"/>
      <c r="G12" s="66"/>
      <c r="H12" s="66"/>
      <c r="I12" s="56"/>
      <c r="J12" s="62">
        <v>730000000</v>
      </c>
      <c r="K12" s="17">
        <f t="shared" si="1"/>
        <v>8.8633228601204568</v>
      </c>
      <c r="L12" s="45">
        <f>IF(J12&gt;1,AVERAGE(K12:K14),"")</f>
        <v>8.7891326625905624</v>
      </c>
      <c r="M12" s="42">
        <f t="shared" si="0"/>
        <v>5.5041854095247518E-3</v>
      </c>
      <c r="N12" s="139">
        <f>IF(COUNT(M12:M14)&gt;0,COUNT(M12:M14)-1,"")</f>
        <v>2</v>
      </c>
    </row>
    <row r="13" spans="1:14" x14ac:dyDescent="0.2">
      <c r="A13" s="40"/>
      <c r="B13" s="49"/>
      <c r="C13" s="63"/>
      <c r="D13" s="63"/>
      <c r="E13" s="63"/>
      <c r="F13" s="63"/>
      <c r="G13" s="63"/>
      <c r="H13" s="63"/>
      <c r="I13" s="55"/>
      <c r="J13" s="60">
        <v>561000000</v>
      </c>
      <c r="K13" s="13">
        <f t="shared" si="1"/>
        <v>8.7489628612561621</v>
      </c>
      <c r="L13" s="41">
        <f>IF(J13&gt;1,AVERAGE(K12:K14),"")</f>
        <v>8.7891326625905624</v>
      </c>
      <c r="M13" s="51">
        <f t="shared" si="0"/>
        <v>1.6136129392451874E-3</v>
      </c>
      <c r="N13" s="137"/>
    </row>
    <row r="14" spans="1:14" x14ac:dyDescent="0.2">
      <c r="A14" s="79"/>
      <c r="B14" s="14"/>
      <c r="C14" s="80"/>
      <c r="D14" s="80"/>
      <c r="E14" s="80"/>
      <c r="F14" s="80"/>
      <c r="G14" s="80"/>
      <c r="H14" s="80"/>
      <c r="I14" s="57"/>
      <c r="J14" s="61">
        <v>569000000</v>
      </c>
      <c r="K14" s="15">
        <f t="shared" si="1"/>
        <v>8.7551122663950718</v>
      </c>
      <c r="L14" s="81">
        <f>IF(J14&gt;1,AVERAGE(K12:K14),"")</f>
        <v>8.7891326625905624</v>
      </c>
      <c r="M14" s="43">
        <f t="shared" si="0"/>
        <v>1.1573873572981498E-3</v>
      </c>
      <c r="N14" s="140"/>
    </row>
    <row r="15" spans="1:14" x14ac:dyDescent="0.2">
      <c r="A15" s="48" t="s">
        <v>13</v>
      </c>
      <c r="B15" s="12"/>
      <c r="C15" s="63"/>
      <c r="D15" s="63"/>
      <c r="E15" s="63"/>
      <c r="F15" s="63"/>
      <c r="G15" s="63"/>
      <c r="H15" s="63"/>
      <c r="I15" s="54"/>
      <c r="J15" s="59">
        <v>668000000</v>
      </c>
      <c r="K15" s="13">
        <f t="shared" si="1"/>
        <v>8.8247764624755458</v>
      </c>
      <c r="L15" s="41">
        <f>IF(J15&gt;1,AVERAGE(K15:K17),"")</f>
        <v>8.8213296470164266</v>
      </c>
      <c r="M15" s="51">
        <f t="shared" si="0"/>
        <v>1.1880536809222958E-5</v>
      </c>
      <c r="N15" s="137">
        <f>IF(COUNT(M15:M17)&gt;0,COUNT(M15:M17)-1,"")</f>
        <v>2</v>
      </c>
    </row>
    <row r="16" spans="1:14" x14ac:dyDescent="0.2">
      <c r="A16" s="40"/>
      <c r="B16" s="49"/>
      <c r="C16" s="64"/>
      <c r="D16" s="64"/>
      <c r="E16" s="64"/>
      <c r="F16" s="64"/>
      <c r="G16" s="64"/>
      <c r="H16" s="64"/>
      <c r="I16" s="55"/>
      <c r="J16" s="60">
        <v>725000000</v>
      </c>
      <c r="K16" s="13">
        <f t="shared" si="1"/>
        <v>8.8603380065709931</v>
      </c>
      <c r="L16" s="41">
        <f>IF(J16&gt;1,AVERAGE(K15:K17),"")</f>
        <v>8.8213296470164266</v>
      </c>
      <c r="M16" s="42">
        <f t="shared" si="0"/>
        <v>1.5216521151383393E-3</v>
      </c>
      <c r="N16" s="137"/>
    </row>
    <row r="17" spans="1:14" x14ac:dyDescent="0.2">
      <c r="A17" s="72"/>
      <c r="B17" s="73"/>
      <c r="C17" s="74"/>
      <c r="D17" s="74"/>
      <c r="E17" s="74"/>
      <c r="F17" s="74"/>
      <c r="G17" s="74"/>
      <c r="H17" s="74"/>
      <c r="I17" s="82"/>
      <c r="J17" s="75">
        <v>601000000</v>
      </c>
      <c r="K17" s="76">
        <f t="shared" si="1"/>
        <v>8.7788744720027392</v>
      </c>
      <c r="L17" s="77">
        <f>IF(J17&gt;1,AVERAGE(K15:K17),"")</f>
        <v>8.8213296470164266</v>
      </c>
      <c r="M17" s="42">
        <f t="shared" si="0"/>
        <v>1.8024418854428314E-3</v>
      </c>
      <c r="N17" s="138"/>
    </row>
    <row r="18" spans="1:14" x14ac:dyDescent="0.2">
      <c r="A18" s="78" t="s">
        <v>14</v>
      </c>
      <c r="B18" s="16"/>
      <c r="C18" s="66"/>
      <c r="D18" s="66"/>
      <c r="E18" s="66"/>
      <c r="F18" s="66"/>
      <c r="G18" s="66"/>
      <c r="H18" s="66"/>
      <c r="I18" s="56"/>
      <c r="J18" s="62">
        <v>453000000</v>
      </c>
      <c r="K18" s="17">
        <f t="shared" si="1"/>
        <v>8.6560982020128314</v>
      </c>
      <c r="L18" s="45">
        <f>IF(J18&gt;1,AVERAGE(K18:K20),"")</f>
        <v>8.7713208606034243</v>
      </c>
      <c r="M18" s="42">
        <f t="shared" si="0"/>
        <v>1.3276261052684328E-2</v>
      </c>
      <c r="N18" s="139">
        <f>IF(COUNT(M18:M20)&gt;0,COUNT(M18:M20)-1,"")</f>
        <v>2</v>
      </c>
    </row>
    <row r="19" spans="1:14" x14ac:dyDescent="0.2">
      <c r="A19" s="40"/>
      <c r="B19" s="49"/>
      <c r="C19" s="64"/>
      <c r="D19" s="64"/>
      <c r="E19" s="64"/>
      <c r="F19" s="64"/>
      <c r="G19" s="64"/>
      <c r="H19" s="64"/>
      <c r="I19" s="55"/>
      <c r="J19" s="60">
        <v>613000000</v>
      </c>
      <c r="K19" s="13">
        <f t="shared" si="1"/>
        <v>8.7874604745184151</v>
      </c>
      <c r="L19" s="41">
        <f>IF(J19&gt;1,AVERAGE(K18:K20),"")</f>
        <v>8.7713208606034243</v>
      </c>
      <c r="M19" s="42">
        <f t="shared" si="0"/>
        <v>2.6048713732496293E-4</v>
      </c>
      <c r="N19" s="137"/>
    </row>
    <row r="20" spans="1:14" x14ac:dyDescent="0.2">
      <c r="A20" s="79"/>
      <c r="B20" s="14"/>
      <c r="C20" s="65"/>
      <c r="D20" s="65"/>
      <c r="E20" s="65"/>
      <c r="F20" s="65"/>
      <c r="G20" s="65"/>
      <c r="H20" s="65"/>
      <c r="I20" s="57"/>
      <c r="J20" s="61">
        <v>742000000</v>
      </c>
      <c r="K20" s="15">
        <f t="shared" si="1"/>
        <v>8.8704039052790264</v>
      </c>
      <c r="L20" s="52">
        <f>IF(J20&gt;1,AVERAGE(K18:K20),"")</f>
        <v>8.7713208606034243</v>
      </c>
      <c r="M20" s="83">
        <f t="shared" si="0"/>
        <v>9.8174497421873695E-3</v>
      </c>
      <c r="N20" s="140"/>
    </row>
    <row r="21" spans="1:14" x14ac:dyDescent="0.2">
      <c r="A21" s="48" t="s">
        <v>15</v>
      </c>
      <c r="B21" s="12"/>
      <c r="C21" s="63"/>
      <c r="D21" s="63"/>
      <c r="E21" s="63"/>
      <c r="F21" s="63"/>
      <c r="G21" s="63"/>
      <c r="H21" s="63"/>
      <c r="I21" s="54"/>
      <c r="J21" s="59">
        <v>425000000</v>
      </c>
      <c r="K21" s="13">
        <f t="shared" si="1"/>
        <v>8.6283889300503116</v>
      </c>
      <c r="L21" s="41">
        <f>IF(J21&gt;1,AVERAGE(K21:K23),"")</f>
        <v>8.6507641662893118</v>
      </c>
      <c r="M21" s="51">
        <f t="shared" si="0"/>
        <v>5.0065119675106668E-4</v>
      </c>
      <c r="N21" s="137">
        <f>IF(COUNT(M21:M23)&gt;0,COUNT(M21:M23)-1,"")</f>
        <v>2</v>
      </c>
    </row>
    <row r="22" spans="1:14" x14ac:dyDescent="0.2">
      <c r="A22" s="40"/>
      <c r="B22" s="49"/>
      <c r="C22" s="64"/>
      <c r="D22" s="64"/>
      <c r="E22" s="64"/>
      <c r="F22" s="64"/>
      <c r="G22" s="64"/>
      <c r="H22" s="64"/>
      <c r="I22" s="55"/>
      <c r="J22" s="60">
        <v>432000000</v>
      </c>
      <c r="K22" s="13">
        <f t="shared" si="1"/>
        <v>8.6354837468149128</v>
      </c>
      <c r="L22" s="41">
        <f>IF(J22&gt;1,AVERAGE(K21:K23),"")</f>
        <v>8.6507641662893118</v>
      </c>
      <c r="M22" s="42">
        <f t="shared" si="0"/>
        <v>2.3349121931359081E-4</v>
      </c>
      <c r="N22" s="137"/>
    </row>
    <row r="23" spans="1:14" x14ac:dyDescent="0.2">
      <c r="A23" s="72"/>
      <c r="B23" s="73"/>
      <c r="C23" s="74"/>
      <c r="D23" s="74"/>
      <c r="E23" s="74"/>
      <c r="F23" s="74"/>
      <c r="G23" s="74"/>
      <c r="H23" s="74"/>
      <c r="I23" s="82"/>
      <c r="J23" s="75">
        <v>488000000</v>
      </c>
      <c r="K23" s="76">
        <f t="shared" si="1"/>
        <v>8.6884198220027109</v>
      </c>
      <c r="L23" s="77">
        <f>IF(J23&gt;1,AVERAGE(K21:K23),"")</f>
        <v>8.6507641662893118</v>
      </c>
      <c r="M23" s="42">
        <f t="shared" si="0"/>
        <v>1.4179484072060484E-3</v>
      </c>
      <c r="N23" s="138"/>
    </row>
    <row r="24" spans="1:14" x14ac:dyDescent="0.2">
      <c r="A24" s="78" t="s">
        <v>16</v>
      </c>
      <c r="B24" s="16"/>
      <c r="C24" s="66"/>
      <c r="D24" s="66"/>
      <c r="E24" s="66"/>
      <c r="F24" s="66"/>
      <c r="G24" s="66"/>
      <c r="H24" s="66"/>
      <c r="I24" s="56"/>
      <c r="J24" s="62">
        <v>811999999.99999988</v>
      </c>
      <c r="K24" s="17">
        <f t="shared" si="1"/>
        <v>8.9095560292411751</v>
      </c>
      <c r="L24" s="45">
        <f>IF(J24&gt;1,AVERAGE(K24:K26),"")</f>
        <v>8.9048505386037977</v>
      </c>
      <c r="M24" s="42">
        <f t="shared" si="0"/>
        <v>2.2141642138445919E-5</v>
      </c>
      <c r="N24" s="139">
        <f>IF(COUNT(M24:M26)&gt;0,COUNT(M24:M26)-1,"")</f>
        <v>2</v>
      </c>
    </row>
    <row r="25" spans="1:14" x14ac:dyDescent="0.2">
      <c r="A25" s="40"/>
      <c r="B25" s="49"/>
      <c r="C25" s="64"/>
      <c r="D25" s="64"/>
      <c r="E25" s="64"/>
      <c r="F25" s="64"/>
      <c r="G25" s="64"/>
      <c r="H25" s="64"/>
      <c r="I25" s="55"/>
      <c r="J25" s="60">
        <v>811000000</v>
      </c>
      <c r="K25" s="13">
        <f t="shared" si="1"/>
        <v>8.9090208542111569</v>
      </c>
      <c r="L25" s="41">
        <f>IF(J25&gt;1,AVERAGE(K24:K26),"")</f>
        <v>8.9048505386037977</v>
      </c>
      <c r="M25" s="42">
        <f t="shared" si="0"/>
        <v>1.7391532264983258E-5</v>
      </c>
      <c r="N25" s="137"/>
    </row>
    <row r="26" spans="1:14" x14ac:dyDescent="0.2">
      <c r="A26" s="79"/>
      <c r="B26" s="14"/>
      <c r="C26" s="65"/>
      <c r="D26" s="65"/>
      <c r="E26" s="65"/>
      <c r="F26" s="65"/>
      <c r="G26" s="65"/>
      <c r="H26" s="65"/>
      <c r="I26" s="57"/>
      <c r="J26" s="61">
        <v>787000000</v>
      </c>
      <c r="K26" s="15">
        <f t="shared" si="1"/>
        <v>8.8959747323590648</v>
      </c>
      <c r="L26" s="52">
        <f>IF(J26&gt;1,AVERAGE(K24:K26),"")</f>
        <v>8.9048505386037977</v>
      </c>
      <c r="M26" s="83">
        <f t="shared" si="0"/>
        <v>7.8779936494040287E-5</v>
      </c>
      <c r="N26" s="140"/>
    </row>
    <row r="27" spans="1:14" x14ac:dyDescent="0.2">
      <c r="A27" s="48" t="s">
        <v>18</v>
      </c>
      <c r="B27" s="12"/>
      <c r="C27" s="63"/>
      <c r="D27" s="63"/>
      <c r="E27" s="63"/>
      <c r="F27" s="63"/>
      <c r="G27" s="63"/>
      <c r="H27" s="63"/>
      <c r="I27" s="54"/>
      <c r="J27" s="59">
        <v>694000000</v>
      </c>
      <c r="K27" s="13">
        <f t="shared" si="1"/>
        <v>8.8413594704548544</v>
      </c>
      <c r="L27" s="41">
        <f>IF(J27&gt;1,AVERAGE(K27:K29),"")</f>
        <v>8.7765916004471034</v>
      </c>
      <c r="M27" s="51">
        <f t="shared" si="0"/>
        <v>4.1948769853409279E-3</v>
      </c>
      <c r="N27" s="137">
        <f>IF(COUNT(M27:M29)&gt;0,COUNT(M27:M29)-1,"")</f>
        <v>2</v>
      </c>
    </row>
    <row r="28" spans="1:14" x14ac:dyDescent="0.2">
      <c r="A28" s="40"/>
      <c r="B28" s="49"/>
      <c r="C28" s="64"/>
      <c r="D28" s="64"/>
      <c r="E28" s="64"/>
      <c r="F28" s="64"/>
      <c r="G28" s="64"/>
      <c r="H28" s="64"/>
      <c r="I28" s="55"/>
      <c r="J28" s="60">
        <v>544000000</v>
      </c>
      <c r="K28" s="13">
        <f t="shared" si="1"/>
        <v>8.7355988996981804</v>
      </c>
      <c r="L28" s="41">
        <f>IF(J28&gt;1,AVERAGE(K27:K29),"")</f>
        <v>8.7765916004471034</v>
      </c>
      <c r="M28" s="42">
        <f t="shared" si="0"/>
        <v>1.6804015146907546E-3</v>
      </c>
      <c r="N28" s="137"/>
    </row>
    <row r="29" spans="1:14" x14ac:dyDescent="0.2">
      <c r="A29" s="72"/>
      <c r="B29" s="73"/>
      <c r="C29" s="74"/>
      <c r="D29" s="74"/>
      <c r="E29" s="74"/>
      <c r="F29" s="74"/>
      <c r="G29" s="74"/>
      <c r="H29" s="74"/>
      <c r="I29" s="82"/>
      <c r="J29" s="75">
        <v>566000000</v>
      </c>
      <c r="K29" s="76">
        <f t="shared" si="1"/>
        <v>8.7528164311882719</v>
      </c>
      <c r="L29" s="77">
        <f>IF(J29&gt;1,AVERAGE(K27:K29),"")</f>
        <v>8.7765916004471034</v>
      </c>
      <c r="M29" s="42">
        <f t="shared" si="0"/>
        <v>5.6525867328608619E-4</v>
      </c>
      <c r="N29" s="138"/>
    </row>
    <row r="30" spans="1:14" x14ac:dyDescent="0.2">
      <c r="A30" s="78" t="s">
        <v>19</v>
      </c>
      <c r="B30" s="16"/>
      <c r="C30" s="66"/>
      <c r="D30" s="66"/>
      <c r="E30" s="66"/>
      <c r="F30" s="66"/>
      <c r="G30" s="66"/>
      <c r="H30" s="66"/>
      <c r="I30" s="56"/>
      <c r="J30" s="62">
        <v>715000000</v>
      </c>
      <c r="K30" s="17">
        <f t="shared" si="1"/>
        <v>8.8543060418010811</v>
      </c>
      <c r="L30" s="45">
        <f>IF(J30&gt;1,AVERAGE(K30:K32),"")</f>
        <v>8.8311612112937663</v>
      </c>
      <c r="M30" s="42">
        <f t="shared" si="0"/>
        <v>5.3568317921232761E-4</v>
      </c>
      <c r="N30" s="139">
        <f>IF(COUNT(M30:M32)&gt;0,COUNT(M30:M32)-1,"")</f>
        <v>2</v>
      </c>
    </row>
    <row r="31" spans="1:14" x14ac:dyDescent="0.2">
      <c r="A31" s="40"/>
      <c r="B31" s="49"/>
      <c r="C31" s="64"/>
      <c r="D31" s="64"/>
      <c r="E31" s="64"/>
      <c r="F31" s="64"/>
      <c r="G31" s="64"/>
      <c r="H31" s="64"/>
      <c r="I31" s="55"/>
      <c r="J31" s="60">
        <v>618000000</v>
      </c>
      <c r="K31" s="13">
        <f t="shared" si="1"/>
        <v>8.790988475088815</v>
      </c>
      <c r="L31" s="41">
        <f>IF(J31&gt;1,AVERAGE(K30:K32),"")</f>
        <v>8.8311612112937663</v>
      </c>
      <c r="M31" s="42">
        <f t="shared" si="0"/>
        <v>1.6138487341926066E-3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>
        <v>705000000</v>
      </c>
      <c r="K32" s="15">
        <f t="shared" si="1"/>
        <v>8.8481891169913993</v>
      </c>
      <c r="L32" s="52">
        <f>IF(J32&gt;1,AVERAGE(K30:K32),"")</f>
        <v>8.8311612112937663</v>
      </c>
      <c r="M32" s="83">
        <f t="shared" si="0"/>
        <v>2.8994957244748293E-4</v>
      </c>
      <c r="N32" s="140"/>
    </row>
    <row r="33" spans="1:14" x14ac:dyDescent="0.2">
      <c r="A33" s="48" t="s">
        <v>20</v>
      </c>
      <c r="B33" s="12"/>
      <c r="C33" s="63"/>
      <c r="D33" s="63"/>
      <c r="E33" s="63"/>
      <c r="F33" s="63"/>
      <c r="G33" s="63"/>
      <c r="H33" s="63"/>
      <c r="I33" s="54"/>
      <c r="J33" s="59">
        <v>548000000</v>
      </c>
      <c r="K33" s="13">
        <f t="shared" si="1"/>
        <v>8.7387805584843683</v>
      </c>
      <c r="L33" s="41">
        <f>IF(J33&gt;1,AVERAGE(K33:K35),"")</f>
        <v>8.674605166665641</v>
      </c>
      <c r="M33" s="51">
        <f t="shared" si="0"/>
        <v>4.1184809150871752E-3</v>
      </c>
      <c r="N33" s="137">
        <f>IF(COUNT(M33:M35)&gt;0,COUNT(M33:M35)-1,"")</f>
        <v>2</v>
      </c>
    </row>
    <row r="34" spans="1:14" x14ac:dyDescent="0.2">
      <c r="A34" s="40"/>
      <c r="B34" s="49"/>
      <c r="C34" s="64"/>
      <c r="D34" s="64"/>
      <c r="E34" s="64"/>
      <c r="F34" s="64"/>
      <c r="G34" s="64"/>
      <c r="H34" s="64"/>
      <c r="I34" s="55"/>
      <c r="J34" s="60">
        <v>501999999.99999994</v>
      </c>
      <c r="K34" s="13">
        <f t="shared" si="1"/>
        <v>8.7007037171450197</v>
      </c>
      <c r="L34" s="41">
        <f>IF(J34&gt;1,AVERAGE(K33:K35),"")</f>
        <v>8.674605166665641</v>
      </c>
      <c r="M34" s="42">
        <f t="shared" si="0"/>
        <v>6.8113433712467823E-4</v>
      </c>
      <c r="N34" s="137"/>
    </row>
    <row r="35" spans="1:14" x14ac:dyDescent="0.2">
      <c r="A35" s="72"/>
      <c r="B35" s="73"/>
      <c r="C35" s="74"/>
      <c r="D35" s="74"/>
      <c r="E35" s="74"/>
      <c r="F35" s="74"/>
      <c r="G35" s="74"/>
      <c r="H35" s="74"/>
      <c r="I35" s="82"/>
      <c r="J35" s="75">
        <v>384000000</v>
      </c>
      <c r="K35" s="76">
        <f t="shared" si="1"/>
        <v>8.5843312243675314</v>
      </c>
      <c r="L35" s="77">
        <f>IF(J35&gt;1,AVERAGE(K33:K35),"")</f>
        <v>8.674605166665641</v>
      </c>
      <c r="M35" s="42">
        <f t="shared" si="0"/>
        <v>8.14938465804242E-3</v>
      </c>
      <c r="N35" s="138"/>
    </row>
    <row r="36" spans="1:14" x14ac:dyDescent="0.2">
      <c r="A36" s="78"/>
      <c r="B36" s="16"/>
      <c r="C36" s="66"/>
      <c r="D36" s="66"/>
      <c r="E36" s="66"/>
      <c r="F36" s="66"/>
      <c r="G36" s="66"/>
      <c r="H36" s="66"/>
      <c r="I36" s="56"/>
      <c r="J36" s="62"/>
      <c r="K36" s="17" t="str">
        <f t="shared" si="1"/>
        <v/>
      </c>
      <c r="L36" s="45" t="str">
        <f>IF(J36&gt;1,AVERAGE(K36:K38),"")</f>
        <v/>
      </c>
      <c r="M36" s="42" t="str">
        <f t="shared" si="0"/>
        <v/>
      </c>
      <c r="N36" s="139" t="str">
        <f>IF(COUNT(M36:M38)&gt;0,COUNT(M36:M38)-1,"")</f>
        <v/>
      </c>
    </row>
    <row r="37" spans="1:14" x14ac:dyDescent="0.2">
      <c r="A37" s="50"/>
      <c r="B37" s="49"/>
      <c r="C37" s="64"/>
      <c r="D37" s="64"/>
      <c r="E37" s="64"/>
      <c r="F37" s="64"/>
      <c r="G37" s="64"/>
      <c r="H37" s="64"/>
      <c r="I37" s="55"/>
      <c r="J37" s="60"/>
      <c r="K37" s="13" t="str">
        <f t="shared" si="1"/>
        <v/>
      </c>
      <c r="L37" s="41" t="str">
        <f>IF(J37&gt;1,AVERAGE(K36:K38),"")</f>
        <v/>
      </c>
      <c r="M37" s="42" t="str">
        <f t="shared" si="0"/>
        <v/>
      </c>
      <c r="N37" s="137"/>
    </row>
    <row r="38" spans="1:14" x14ac:dyDescent="0.2">
      <c r="A38" s="79"/>
      <c r="B38" s="14"/>
      <c r="C38" s="65"/>
      <c r="D38" s="65"/>
      <c r="E38" s="65"/>
      <c r="F38" s="65"/>
      <c r="G38" s="65"/>
      <c r="H38" s="65"/>
      <c r="I38" s="57"/>
      <c r="J38" s="61"/>
      <c r="K38" s="15" t="str">
        <f t="shared" si="1"/>
        <v/>
      </c>
      <c r="L38" s="52" t="str">
        <f>IF(J38&gt;1,AVERAGE(K36:K38),"")</f>
        <v/>
      </c>
      <c r="M38" s="83" t="str">
        <f t="shared" si="0"/>
        <v/>
      </c>
      <c r="N38" s="140"/>
    </row>
    <row r="39" spans="1:14" x14ac:dyDescent="0.2">
      <c r="A39" s="48"/>
      <c r="B39" s="12"/>
      <c r="C39" s="63"/>
      <c r="D39" s="63"/>
      <c r="E39" s="63"/>
      <c r="F39" s="63"/>
      <c r="G39" s="63"/>
      <c r="H39" s="63"/>
      <c r="I39" s="54"/>
      <c r="J39" s="59"/>
      <c r="K39" s="13" t="str">
        <f t="shared" si="1"/>
        <v/>
      </c>
      <c r="L39" s="41" t="str">
        <f>IF(J39&gt;1,AVERAGE(K39:K41),"")</f>
        <v/>
      </c>
      <c r="M39" s="51" t="str">
        <f t="shared" si="0"/>
        <v/>
      </c>
      <c r="N39" s="137" t="str">
        <f>IF(COUNT(M39:M41)&gt;0,COUNT(M39:M41)-1,"")</f>
        <v/>
      </c>
    </row>
    <row r="40" spans="1:14" x14ac:dyDescent="0.2">
      <c r="A40" s="50"/>
      <c r="B40" s="49"/>
      <c r="C40" s="64"/>
      <c r="D40" s="64"/>
      <c r="E40" s="64"/>
      <c r="F40" s="64"/>
      <c r="G40" s="64"/>
      <c r="H40" s="64"/>
      <c r="I40" s="55"/>
      <c r="J40" s="60"/>
      <c r="K40" s="13" t="str">
        <f t="shared" si="1"/>
        <v/>
      </c>
      <c r="L40" s="41" t="str">
        <f>IF(J40&gt;1,AVERAGE(K39:K41),"")</f>
        <v/>
      </c>
      <c r="M40" s="42" t="str">
        <f t="shared" si="0"/>
        <v/>
      </c>
      <c r="N40" s="137"/>
    </row>
    <row r="41" spans="1:14" x14ac:dyDescent="0.2">
      <c r="A41" s="72"/>
      <c r="B41" s="73"/>
      <c r="C41" s="74"/>
      <c r="D41" s="74"/>
      <c r="E41" s="74"/>
      <c r="F41" s="74"/>
      <c r="G41" s="74"/>
      <c r="H41" s="74"/>
      <c r="I41" s="82"/>
      <c r="J41" s="75"/>
      <c r="K41" s="76" t="str">
        <f t="shared" si="1"/>
        <v/>
      </c>
      <c r="L41" s="77" t="str">
        <f>IF(J41&gt;1,AVERAGE(K39:K41),"")</f>
        <v/>
      </c>
      <c r="M41" s="42" t="str">
        <f t="shared" si="0"/>
        <v/>
      </c>
      <c r="N41" s="138"/>
    </row>
    <row r="42" spans="1:14" x14ac:dyDescent="0.2">
      <c r="A42" s="78"/>
      <c r="B42" s="16"/>
      <c r="C42" s="66"/>
      <c r="D42" s="66"/>
      <c r="E42" s="66"/>
      <c r="F42" s="66"/>
      <c r="G42" s="66"/>
      <c r="H42" s="66"/>
      <c r="I42" s="56"/>
      <c r="J42" s="62"/>
      <c r="K42" s="17" t="str">
        <f t="shared" si="1"/>
        <v/>
      </c>
      <c r="L42" s="45" t="str">
        <f>IF(J42&gt;1,AVERAGE(K42:K44),"")</f>
        <v/>
      </c>
      <c r="M42" s="42" t="str">
        <f t="shared" si="0"/>
        <v/>
      </c>
      <c r="N42" s="139" t="str">
        <f>IF(COUNT(M42:M44)&gt;0,COUNT(M42:M44)-1,"")</f>
        <v/>
      </c>
    </row>
    <row r="43" spans="1:14" x14ac:dyDescent="0.2">
      <c r="A43" s="50"/>
      <c r="B43" s="49"/>
      <c r="C43" s="64"/>
      <c r="D43" s="64"/>
      <c r="E43" s="64"/>
      <c r="F43" s="64"/>
      <c r="G43" s="64"/>
      <c r="H43" s="64"/>
      <c r="I43" s="55"/>
      <c r="J43" s="60"/>
      <c r="K43" s="13" t="str">
        <f t="shared" si="1"/>
        <v/>
      </c>
      <c r="L43" s="41" t="str">
        <f>IF(J43&gt;1,AVERAGE(K42:K44),"")</f>
        <v/>
      </c>
      <c r="M43" s="42" t="str">
        <f t="shared" si="0"/>
        <v/>
      </c>
      <c r="N43" s="137"/>
    </row>
    <row r="44" spans="1:14" x14ac:dyDescent="0.2">
      <c r="A44" s="79"/>
      <c r="B44" s="14"/>
      <c r="C44" s="65"/>
      <c r="D44" s="65"/>
      <c r="E44" s="65"/>
      <c r="F44" s="65"/>
      <c r="G44" s="65"/>
      <c r="H44" s="65"/>
      <c r="I44" s="57"/>
      <c r="J44" s="61"/>
      <c r="K44" s="15" t="str">
        <f t="shared" si="1"/>
        <v/>
      </c>
      <c r="L44" s="52" t="str">
        <f>IF(J44&gt;1,AVERAGE(K42:K44),"")</f>
        <v/>
      </c>
      <c r="M44" s="83" t="str">
        <f t="shared" si="0"/>
        <v/>
      </c>
      <c r="N44" s="140"/>
    </row>
    <row r="45" spans="1:14" x14ac:dyDescent="0.2">
      <c r="A45" s="48"/>
      <c r="B45" s="12"/>
      <c r="C45" s="63"/>
      <c r="D45" s="63"/>
      <c r="E45" s="63"/>
      <c r="F45" s="63"/>
      <c r="G45" s="63"/>
      <c r="H45" s="63"/>
      <c r="I45" s="54"/>
      <c r="J45" s="59"/>
      <c r="K45" s="13" t="str">
        <f t="shared" si="1"/>
        <v/>
      </c>
      <c r="L45" s="41" t="str">
        <f>IF(J45&gt;1,AVERAGE(K45:K47),"")</f>
        <v/>
      </c>
      <c r="M45" s="51" t="str">
        <f t="shared" si="0"/>
        <v/>
      </c>
      <c r="N45" s="137" t="str">
        <f>IF(COUNT(M45:M47)&gt;0,COUNT(M45:M47)-1,"")</f>
        <v/>
      </c>
    </row>
    <row r="46" spans="1:14" x14ac:dyDescent="0.2">
      <c r="A46" s="50"/>
      <c r="B46" s="49"/>
      <c r="C46" s="64"/>
      <c r="D46" s="64"/>
      <c r="E46" s="64"/>
      <c r="F46" s="64"/>
      <c r="G46" s="64"/>
      <c r="H46" s="64"/>
      <c r="I46" s="55"/>
      <c r="J46" s="60"/>
      <c r="K46" s="13" t="str">
        <f t="shared" si="1"/>
        <v/>
      </c>
      <c r="L46" s="41" t="str">
        <f>IF(J46&gt;1,AVERAGE(K45:K47),"")</f>
        <v/>
      </c>
      <c r="M46" s="42" t="str">
        <f t="shared" si="0"/>
        <v/>
      </c>
      <c r="N46" s="137"/>
    </row>
    <row r="47" spans="1:14" ht="13.5" thickBot="1" x14ac:dyDescent="0.25">
      <c r="A47" s="44"/>
      <c r="B47" s="18"/>
      <c r="C47" s="67"/>
      <c r="D47" s="67"/>
      <c r="E47" s="67"/>
      <c r="F47" s="67"/>
      <c r="G47" s="67"/>
      <c r="H47" s="67"/>
      <c r="I47" s="58"/>
      <c r="J47" s="61"/>
      <c r="K47" s="13" t="str">
        <f t="shared" si="1"/>
        <v/>
      </c>
      <c r="L47" s="52" t="str">
        <f>IF(J47&gt;1,AVERAGE(K45:K47),"")</f>
        <v/>
      </c>
      <c r="M47" s="42" t="str">
        <f t="shared" si="0"/>
        <v/>
      </c>
      <c r="N47" s="140"/>
    </row>
    <row r="48" spans="1:14" ht="13.5" thickBot="1" x14ac:dyDescent="0.25">
      <c r="L48" s="4" t="s">
        <v>94</v>
      </c>
      <c r="M48" s="19">
        <f>SUM(M9:M47)</f>
        <v>7.5796029094766126E-2</v>
      </c>
      <c r="N48" s="53">
        <f>SUM(N9:N47)</f>
        <v>18</v>
      </c>
    </row>
    <row r="49" spans="1:13" ht="13.5" thickBot="1" x14ac:dyDescent="0.25">
      <c r="A49" s="20" t="s">
        <v>88</v>
      </c>
      <c r="I49" s="21"/>
      <c r="J49" s="22"/>
      <c r="K49" s="23"/>
      <c r="L49" s="4" t="s">
        <v>95</v>
      </c>
      <c r="M49" s="24">
        <f>2*M48</f>
        <v>0.15159205818953225</v>
      </c>
    </row>
    <row r="50" spans="1:13" ht="13.5" thickBot="1" x14ac:dyDescent="0.25">
      <c r="A50" s="148"/>
      <c r="B50" s="148"/>
      <c r="C50" s="148"/>
      <c r="D50" s="148"/>
      <c r="E50" s="148"/>
      <c r="F50" s="148"/>
      <c r="G50" s="148"/>
      <c r="H50" s="148"/>
      <c r="I50" s="25"/>
      <c r="J50" s="22"/>
      <c r="K50" s="26"/>
    </row>
    <row r="51" spans="1:13" ht="14.25" x14ac:dyDescent="0.25">
      <c r="A51" s="148"/>
      <c r="B51" s="148"/>
      <c r="C51" s="148"/>
      <c r="D51" s="148"/>
      <c r="E51" s="148"/>
      <c r="F51" s="148"/>
      <c r="G51" s="148"/>
      <c r="H51" s="148"/>
      <c r="I51" s="25"/>
      <c r="J51" s="27"/>
      <c r="K51" s="27"/>
      <c r="M51" s="28" t="s">
        <v>109</v>
      </c>
    </row>
    <row r="52" spans="1:13" ht="13.5" thickBot="1" x14ac:dyDescent="0.25">
      <c r="A52" s="148"/>
      <c r="B52" s="148"/>
      <c r="C52" s="148"/>
      <c r="D52" s="148"/>
      <c r="E52" s="148"/>
      <c r="F52" s="148"/>
      <c r="G52" s="148"/>
      <c r="H52" s="148"/>
      <c r="M52" s="29">
        <f>(M49/N48)^0.5</f>
        <v>9.1770262125209001E-2</v>
      </c>
    </row>
    <row r="53" spans="1:13" x14ac:dyDescent="0.2">
      <c r="A53" s="148"/>
      <c r="B53" s="148"/>
      <c r="C53" s="148"/>
      <c r="D53" s="148"/>
      <c r="E53" s="148"/>
      <c r="F53" s="148"/>
      <c r="G53" s="148"/>
      <c r="H53" s="148"/>
      <c r="J53" s="3"/>
      <c r="K53" s="30"/>
    </row>
    <row r="54" spans="1:13" x14ac:dyDescent="0.2">
      <c r="A54" s="148"/>
      <c r="B54" s="148"/>
      <c r="C54" s="148"/>
      <c r="D54" s="148"/>
      <c r="E54" s="148"/>
      <c r="F54" s="148"/>
      <c r="G54" s="148"/>
      <c r="H54" s="148"/>
      <c r="J54" s="31"/>
      <c r="K54" s="68" t="s">
        <v>25</v>
      </c>
      <c r="L54" s="69">
        <f>MIN(L9:L47)</f>
        <v>8.6507641662893118</v>
      </c>
    </row>
    <row r="55" spans="1:13" x14ac:dyDescent="0.2">
      <c r="A55" s="148"/>
      <c r="B55" s="148"/>
      <c r="C55" s="148"/>
      <c r="D55" s="148"/>
      <c r="E55" s="148"/>
      <c r="F55" s="148"/>
      <c r="G55" s="148"/>
      <c r="H55" s="148"/>
      <c r="K55" s="70" t="s">
        <v>26</v>
      </c>
      <c r="L55" s="71">
        <f>MAX(L9:L47)</f>
        <v>8.9048505386037977</v>
      </c>
    </row>
    <row r="56" spans="1:13" x14ac:dyDescent="0.2">
      <c r="A56" s="148"/>
      <c r="B56" s="148"/>
      <c r="C56" s="148"/>
      <c r="D56" s="148"/>
      <c r="E56" s="148"/>
      <c r="F56" s="148"/>
      <c r="G56" s="148"/>
      <c r="H56" s="148"/>
    </row>
    <row r="60" spans="1:13" x14ac:dyDescent="0.2">
      <c r="A60" s="4"/>
    </row>
    <row r="61" spans="1:13" x14ac:dyDescent="0.2">
      <c r="A61" s="32"/>
      <c r="B61" s="32"/>
    </row>
    <row r="62" spans="1:13" x14ac:dyDescent="0.2">
      <c r="B62" s="4"/>
    </row>
    <row r="63" spans="1:13" x14ac:dyDescent="0.2">
      <c r="B63" s="4"/>
    </row>
  </sheetData>
  <sheetProtection selectLockedCells="1"/>
  <mergeCells count="19">
    <mergeCell ref="N27:N29"/>
    <mergeCell ref="B3:D3"/>
    <mergeCell ref="B4:D4"/>
    <mergeCell ref="F4:I4"/>
    <mergeCell ref="B5:D5"/>
    <mergeCell ref="B6:D6"/>
    <mergeCell ref="N9:N11"/>
    <mergeCell ref="N12:N14"/>
    <mergeCell ref="N15:N17"/>
    <mergeCell ref="N18:N20"/>
    <mergeCell ref="N21:N23"/>
    <mergeCell ref="N24:N26"/>
    <mergeCell ref="A50:H56"/>
    <mergeCell ref="N30:N32"/>
    <mergeCell ref="N33:N35"/>
    <mergeCell ref="N36:N38"/>
    <mergeCell ref="N39:N41"/>
    <mergeCell ref="N42:N44"/>
    <mergeCell ref="N45:N47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63"/>
  <sheetViews>
    <sheetView zoomScale="70" zoomScaleNormal="70" workbookViewId="0">
      <selection activeCell="M8" sqref="M8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6.28515625" style="2" customWidth="1"/>
    <col min="13" max="13" width="26.5703125" style="2" customWidth="1"/>
    <col min="14" max="14" width="21.28515625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115</v>
      </c>
      <c r="C3" s="142"/>
      <c r="D3" s="143"/>
      <c r="F3" s="4"/>
    </row>
    <row r="4" spans="1:14" x14ac:dyDescent="0.2">
      <c r="A4" s="3" t="s">
        <v>98</v>
      </c>
      <c r="B4" s="141" t="s">
        <v>30</v>
      </c>
      <c r="C4" s="142"/>
      <c r="D4" s="143"/>
      <c r="F4" s="144" t="s">
        <v>37</v>
      </c>
      <c r="G4" s="145"/>
      <c r="H4" s="145"/>
      <c r="I4" s="146"/>
    </row>
    <row r="5" spans="1:14" x14ac:dyDescent="0.2">
      <c r="A5" s="5"/>
      <c r="B5" s="141" t="s">
        <v>29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46" t="s">
        <v>10</v>
      </c>
      <c r="B9" s="12"/>
      <c r="C9" s="63"/>
      <c r="D9" s="63"/>
      <c r="E9" s="63"/>
      <c r="F9" s="63"/>
      <c r="G9" s="63"/>
      <c r="H9" s="63"/>
      <c r="I9" s="54"/>
      <c r="J9" s="59">
        <v>67000000.000000007</v>
      </c>
      <c r="K9" s="13">
        <f>IF(J9&gt;1,LOG10(J9),"")</f>
        <v>7.8260748027008269</v>
      </c>
      <c r="L9" s="41">
        <f>IF(J9&gt;1,AVERAGE(K9:K11),"")</f>
        <v>7.8275883607172529</v>
      </c>
      <c r="M9" s="42">
        <f t="shared" ref="M9:M47" si="0">IF(J9&gt;1,(K9-L9)^2,"")</f>
        <v>2.2908578690875687E-6</v>
      </c>
      <c r="N9" s="137">
        <f>IF(COUNT(M9:M11)&gt;0,COUNT(M9:M11)-1,"")</f>
        <v>2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71100000</v>
      </c>
      <c r="K10" s="13">
        <f t="shared" ref="K10:K47" si="1">IF(J10&gt;1,LOG10(J10),"")</f>
        <v>7.8518696007297661</v>
      </c>
      <c r="L10" s="41">
        <f>IF(J10&gt;1,AVERAGE(K9:K11),"")</f>
        <v>7.8275883607172529</v>
      </c>
      <c r="M10" s="42">
        <f t="shared" si="0"/>
        <v>5.8957861654527176E-4</v>
      </c>
      <c r="N10" s="137"/>
    </row>
    <row r="11" spans="1:14" x14ac:dyDescent="0.2">
      <c r="A11" s="72"/>
      <c r="B11" s="73"/>
      <c r="C11" s="74"/>
      <c r="D11" s="74"/>
      <c r="E11" s="74"/>
      <c r="F11" s="74"/>
      <c r="G11" s="74"/>
      <c r="H11" s="74"/>
      <c r="I11" s="55"/>
      <c r="J11" s="75">
        <v>63800000</v>
      </c>
      <c r="K11" s="76">
        <f t="shared" si="1"/>
        <v>7.8048206787211623</v>
      </c>
      <c r="L11" s="77">
        <f>IF(J11&gt;1,AVERAGE(K9:K11),"")</f>
        <v>7.8275883607172529</v>
      </c>
      <c r="M11" s="42">
        <f t="shared" si="0"/>
        <v>5.1836734347511233E-4</v>
      </c>
      <c r="N11" s="138"/>
    </row>
    <row r="12" spans="1:14" x14ac:dyDescent="0.2">
      <c r="A12" s="78" t="s">
        <v>12</v>
      </c>
      <c r="B12" s="16"/>
      <c r="C12" s="66"/>
      <c r="D12" s="66"/>
      <c r="E12" s="66"/>
      <c r="F12" s="66"/>
      <c r="G12" s="66"/>
      <c r="H12" s="66"/>
      <c r="I12" s="56"/>
      <c r="J12" s="62">
        <v>73900000</v>
      </c>
      <c r="K12" s="17">
        <f t="shared" si="1"/>
        <v>7.868644438394826</v>
      </c>
      <c r="L12" s="45">
        <f>IF(J12&gt;1,AVERAGE(K12:K14),"")</f>
        <v>7.8599891162923461</v>
      </c>
      <c r="M12" s="42">
        <f t="shared" si="0"/>
        <v>7.4914600697676708E-5</v>
      </c>
      <c r="N12" s="139">
        <f>IF(COUNT(M12:M14)&gt;0,COUNT(M12:M14)-1,"")</f>
        <v>2</v>
      </c>
    </row>
    <row r="13" spans="1:14" x14ac:dyDescent="0.2">
      <c r="A13" s="40"/>
      <c r="B13" s="49"/>
      <c r="C13" s="63"/>
      <c r="D13" s="63"/>
      <c r="E13" s="63"/>
      <c r="F13" s="63"/>
      <c r="G13" s="63"/>
      <c r="H13" s="63"/>
      <c r="I13" s="55"/>
      <c r="J13" s="60">
        <v>73700000</v>
      </c>
      <c r="K13" s="13">
        <f t="shared" si="1"/>
        <v>7.8674674878590514</v>
      </c>
      <c r="L13" s="41">
        <f>IF(J13&gt;1,AVERAGE(K12:K14),"")</f>
        <v>7.8599891162923461</v>
      </c>
      <c r="M13" s="51">
        <f t="shared" si="0"/>
        <v>5.5926041289705947E-5</v>
      </c>
      <c r="N13" s="137"/>
    </row>
    <row r="14" spans="1:14" x14ac:dyDescent="0.2">
      <c r="A14" s="79"/>
      <c r="B14" s="14"/>
      <c r="C14" s="80"/>
      <c r="D14" s="80"/>
      <c r="E14" s="80"/>
      <c r="F14" s="80"/>
      <c r="G14" s="80"/>
      <c r="H14" s="80"/>
      <c r="I14" s="57"/>
      <c r="J14" s="61">
        <v>69800000</v>
      </c>
      <c r="K14" s="15">
        <f t="shared" si="1"/>
        <v>7.8438554226231609</v>
      </c>
      <c r="L14" s="81">
        <f>IF(J14&gt;1,AVERAGE(K12:K14),"")</f>
        <v>7.8599891162923461</v>
      </c>
      <c r="M14" s="43">
        <f t="shared" si="0"/>
        <v>2.6029607141110519E-4</v>
      </c>
      <c r="N14" s="140"/>
    </row>
    <row r="15" spans="1:14" x14ac:dyDescent="0.2">
      <c r="A15" s="48" t="s">
        <v>13</v>
      </c>
      <c r="B15" s="12"/>
      <c r="C15" s="63"/>
      <c r="D15" s="63"/>
      <c r="E15" s="63"/>
      <c r="F15" s="63"/>
      <c r="G15" s="63"/>
      <c r="H15" s="63"/>
      <c r="I15" s="54"/>
      <c r="J15" s="59">
        <v>97600000</v>
      </c>
      <c r="K15" s="13">
        <f t="shared" si="1"/>
        <v>7.9894498176666922</v>
      </c>
      <c r="L15" s="41">
        <f>IF(J15&gt;1,AVERAGE(K15:K17),"")</f>
        <v>7.9599001090149981</v>
      </c>
      <c r="M15" s="51">
        <f t="shared" si="0"/>
        <v>8.7318528140000156E-4</v>
      </c>
      <c r="N15" s="137">
        <f>IF(COUNT(M15:M17)&gt;0,COUNT(M15:M17)-1,"")</f>
        <v>2</v>
      </c>
    </row>
    <row r="16" spans="1:14" x14ac:dyDescent="0.2">
      <c r="A16" s="40"/>
      <c r="B16" s="49"/>
      <c r="C16" s="64"/>
      <c r="D16" s="64"/>
      <c r="E16" s="64"/>
      <c r="F16" s="64"/>
      <c r="G16" s="64"/>
      <c r="H16" s="64"/>
      <c r="I16" s="55"/>
      <c r="J16" s="60">
        <v>95300000</v>
      </c>
      <c r="K16" s="13">
        <f t="shared" si="1"/>
        <v>7.9790929006383262</v>
      </c>
      <c r="L16" s="41">
        <f>IF(J16&gt;1,AVERAGE(K15:K17),"")</f>
        <v>7.9599001090149981</v>
      </c>
      <c r="M16" s="42">
        <f t="shared" si="0"/>
        <v>3.6836325029649319E-4</v>
      </c>
      <c r="N16" s="137"/>
    </row>
    <row r="17" spans="1:14" x14ac:dyDescent="0.2">
      <c r="A17" s="72"/>
      <c r="B17" s="73"/>
      <c r="C17" s="74"/>
      <c r="D17" s="74"/>
      <c r="E17" s="74"/>
      <c r="F17" s="74"/>
      <c r="G17" s="74"/>
      <c r="H17" s="74"/>
      <c r="I17" s="82"/>
      <c r="J17" s="75">
        <v>81500000</v>
      </c>
      <c r="K17" s="76">
        <f t="shared" si="1"/>
        <v>7.9111576087399769</v>
      </c>
      <c r="L17" s="77">
        <f>IF(J17&gt;1,AVERAGE(K15:K17),"")</f>
        <v>7.9599001090149981</v>
      </c>
      <c r="M17" s="42">
        <f t="shared" si="0"/>
        <v>2.3758313330604465E-3</v>
      </c>
      <c r="N17" s="138"/>
    </row>
    <row r="18" spans="1:14" x14ac:dyDescent="0.2">
      <c r="A18" s="78" t="s">
        <v>32</v>
      </c>
      <c r="B18" s="16"/>
      <c r="C18" s="66"/>
      <c r="D18" s="66"/>
      <c r="E18" s="66"/>
      <c r="F18" s="66"/>
      <c r="G18" s="66"/>
      <c r="H18" s="66"/>
      <c r="I18" s="56"/>
      <c r="J18" s="62">
        <v>70800000</v>
      </c>
      <c r="K18" s="17">
        <f t="shared" si="1"/>
        <v>7.8500332576897689</v>
      </c>
      <c r="L18" s="45">
        <f>IF(J18&gt;1,AVERAGE(K18:K20),"")</f>
        <v>7.839035929758392</v>
      </c>
      <c r="M18" s="42">
        <f t="shared" si="0"/>
        <v>1.2094122163024177E-4</v>
      </c>
      <c r="N18" s="139">
        <f>IF(COUNT(M18:M20)&gt;0,COUNT(M18:M20)-1,"")</f>
        <v>2</v>
      </c>
    </row>
    <row r="19" spans="1:14" x14ac:dyDescent="0.2">
      <c r="A19" s="40"/>
      <c r="B19" s="49"/>
      <c r="C19" s="64"/>
      <c r="D19" s="64"/>
      <c r="E19" s="64"/>
      <c r="F19" s="64"/>
      <c r="G19" s="64"/>
      <c r="H19" s="64"/>
      <c r="I19" s="55"/>
      <c r="J19" s="60">
        <v>70500000</v>
      </c>
      <c r="K19" s="13">
        <f t="shared" si="1"/>
        <v>7.8481891169913984</v>
      </c>
      <c r="L19" s="41">
        <f>IF(J19&gt;1,AVERAGE(K18:K20),"")</f>
        <v>7.839035929758392</v>
      </c>
      <c r="M19" s="42">
        <f t="shared" si="0"/>
        <v>8.3780836522471343E-5</v>
      </c>
      <c r="N19" s="137"/>
    </row>
    <row r="20" spans="1:14" x14ac:dyDescent="0.2">
      <c r="A20" s="79"/>
      <c r="B20" s="14"/>
      <c r="C20" s="65"/>
      <c r="D20" s="65"/>
      <c r="E20" s="65"/>
      <c r="F20" s="65"/>
      <c r="G20" s="65"/>
      <c r="H20" s="65"/>
      <c r="I20" s="57"/>
      <c r="J20" s="61">
        <v>65900000</v>
      </c>
      <c r="K20" s="15">
        <f t="shared" si="1"/>
        <v>7.8188854145940097</v>
      </c>
      <c r="L20" s="52">
        <f>IF(J20&gt;1,AVERAGE(K18:K20),"")</f>
        <v>7.839035929758392</v>
      </c>
      <c r="M20" s="83">
        <f t="shared" si="0"/>
        <v>4.0604326139000413E-4</v>
      </c>
      <c r="N20" s="140"/>
    </row>
    <row r="21" spans="1:14" x14ac:dyDescent="0.2">
      <c r="A21" s="48" t="s">
        <v>16</v>
      </c>
      <c r="B21" s="12"/>
      <c r="C21" s="63"/>
      <c r="D21" s="63"/>
      <c r="E21" s="63"/>
      <c r="F21" s="63"/>
      <c r="G21" s="63"/>
      <c r="H21" s="63"/>
      <c r="I21" s="54"/>
      <c r="J21" s="59">
        <v>95600000</v>
      </c>
      <c r="K21" s="13">
        <f t="shared" si="1"/>
        <v>7.9804578922761005</v>
      </c>
      <c r="L21" s="41">
        <f>IF(J21&gt;1,AVERAGE(K21:K23),"")</f>
        <v>7.9722263301970804</v>
      </c>
      <c r="M21" s="51">
        <f t="shared" si="0"/>
        <v>6.7758614260761611E-5</v>
      </c>
      <c r="N21" s="137">
        <f>IF(COUNT(M21:M23)&gt;0,COUNT(M21:M23)-1,"")</f>
        <v>2</v>
      </c>
    </row>
    <row r="22" spans="1:14" x14ac:dyDescent="0.2">
      <c r="A22" s="40"/>
      <c r="B22" s="49"/>
      <c r="C22" s="64"/>
      <c r="D22" s="64"/>
      <c r="E22" s="64"/>
      <c r="F22" s="64"/>
      <c r="G22" s="64"/>
      <c r="H22" s="64"/>
      <c r="I22" s="55"/>
      <c r="J22" s="60">
        <v>95300000</v>
      </c>
      <c r="K22" s="13">
        <f t="shared" si="1"/>
        <v>7.9790929006383262</v>
      </c>
      <c r="L22" s="41">
        <f>IF(J22&gt;1,AVERAGE(K21:K23),"")</f>
        <v>7.9722263301970804</v>
      </c>
      <c r="M22" s="42">
        <f t="shared" si="0"/>
        <v>4.7149789624591006E-5</v>
      </c>
      <c r="N22" s="137"/>
    </row>
    <row r="23" spans="1:14" x14ac:dyDescent="0.2">
      <c r="A23" s="72"/>
      <c r="B23" s="73"/>
      <c r="C23" s="74"/>
      <c r="D23" s="74"/>
      <c r="E23" s="74"/>
      <c r="F23" s="74"/>
      <c r="G23" s="74"/>
      <c r="H23" s="74"/>
      <c r="I23" s="82"/>
      <c r="J23" s="75">
        <v>90600000</v>
      </c>
      <c r="K23" s="76">
        <f t="shared" si="1"/>
        <v>7.9571281976768127</v>
      </c>
      <c r="L23" s="77">
        <f>IF(J23&gt;1,AVERAGE(K21:K23),"")</f>
        <v>7.9722263301970804</v>
      </c>
      <c r="M23" s="42">
        <f t="shared" si="0"/>
        <v>2.2795360559956521E-4</v>
      </c>
      <c r="N23" s="138"/>
    </row>
    <row r="24" spans="1:14" x14ac:dyDescent="0.2">
      <c r="A24" s="78" t="s">
        <v>18</v>
      </c>
      <c r="B24" s="16"/>
      <c r="C24" s="66"/>
      <c r="D24" s="66"/>
      <c r="E24" s="66"/>
      <c r="F24" s="66"/>
      <c r="G24" s="66"/>
      <c r="H24" s="66"/>
      <c r="I24" s="56"/>
      <c r="J24" s="62">
        <v>96100000</v>
      </c>
      <c r="K24" s="17">
        <f t="shared" si="1"/>
        <v>7.9827233876685453</v>
      </c>
      <c r="L24" s="45">
        <f>IF(J24&gt;1,AVERAGE(K24:K26),"")</f>
        <v>7.930150163688257</v>
      </c>
      <c r="M24" s="42">
        <f t="shared" si="0"/>
        <v>2.7639438796815603E-3</v>
      </c>
      <c r="N24" s="139">
        <f>IF(COUNT(M24:M26)&gt;0,COUNT(M24:M26)-1,"")</f>
        <v>2</v>
      </c>
    </row>
    <row r="25" spans="1:14" x14ac:dyDescent="0.2">
      <c r="A25" s="40"/>
      <c r="B25" s="49"/>
      <c r="C25" s="64"/>
      <c r="D25" s="64"/>
      <c r="E25" s="64"/>
      <c r="F25" s="64"/>
      <c r="G25" s="64"/>
      <c r="H25" s="64"/>
      <c r="I25" s="55"/>
      <c r="J25" s="60">
        <v>76100000</v>
      </c>
      <c r="K25" s="13">
        <f t="shared" si="1"/>
        <v>7.8813846567705728</v>
      </c>
      <c r="L25" s="41">
        <f>IF(J25&gt;1,AVERAGE(K24:K26),"")</f>
        <v>7.930150163688257</v>
      </c>
      <c r="M25" s="42">
        <f t="shared" si="0"/>
        <v>2.3780746649387074E-3</v>
      </c>
      <c r="N25" s="137"/>
    </row>
    <row r="26" spans="1:14" x14ac:dyDescent="0.2">
      <c r="A26" s="79"/>
      <c r="B26" s="14"/>
      <c r="C26" s="65"/>
      <c r="D26" s="65"/>
      <c r="E26" s="65"/>
      <c r="F26" s="65"/>
      <c r="G26" s="65"/>
      <c r="H26" s="65"/>
      <c r="I26" s="57"/>
      <c r="J26" s="61">
        <v>84400000</v>
      </c>
      <c r="K26" s="15">
        <f t="shared" si="1"/>
        <v>7.9263424466256547</v>
      </c>
      <c r="L26" s="52">
        <f>IF(J26&gt;1,AVERAGE(K24:K26),"")</f>
        <v>7.930150163688257</v>
      </c>
      <c r="M26" s="83">
        <f t="shared" si="0"/>
        <v>1.4498709228832692E-5</v>
      </c>
      <c r="N26" s="140"/>
    </row>
    <row r="27" spans="1:14" x14ac:dyDescent="0.2">
      <c r="A27" s="48" t="s">
        <v>19</v>
      </c>
      <c r="B27" s="12"/>
      <c r="C27" s="63"/>
      <c r="D27" s="63"/>
      <c r="E27" s="63"/>
      <c r="F27" s="63"/>
      <c r="G27" s="63"/>
      <c r="H27" s="63"/>
      <c r="I27" s="54"/>
      <c r="J27" s="59">
        <v>82200000</v>
      </c>
      <c r="K27" s="13">
        <f t="shared" si="1"/>
        <v>7.9148718175400505</v>
      </c>
      <c r="L27" s="41">
        <f>IF(J27&gt;1,AVERAGE(K27:K29),"")</f>
        <v>7.9262630648326367</v>
      </c>
      <c r="M27" s="51">
        <f t="shared" si="0"/>
        <v>1.297605148808505E-4</v>
      </c>
      <c r="N27" s="137">
        <f>IF(COUNT(M27:M29)&gt;0,COUNT(M27:M29)-1,"")</f>
        <v>2</v>
      </c>
    </row>
    <row r="28" spans="1:14" x14ac:dyDescent="0.2">
      <c r="A28" s="40"/>
      <c r="B28" s="49"/>
      <c r="C28" s="64"/>
      <c r="D28" s="64"/>
      <c r="E28" s="64"/>
      <c r="F28" s="64"/>
      <c r="G28" s="64"/>
      <c r="H28" s="64"/>
      <c r="I28" s="55"/>
      <c r="J28" s="60">
        <v>85000000</v>
      </c>
      <c r="K28" s="13">
        <f t="shared" si="1"/>
        <v>7.9294189257142929</v>
      </c>
      <c r="L28" s="41">
        <f>IF(J28&gt;1,AVERAGE(K27:K29),"")</f>
        <v>7.9262630648326367</v>
      </c>
      <c r="M28" s="42">
        <f t="shared" si="0"/>
        <v>9.9594579043678663E-6</v>
      </c>
      <c r="N28" s="137"/>
    </row>
    <row r="29" spans="1:14" x14ac:dyDescent="0.2">
      <c r="A29" s="72"/>
      <c r="B29" s="73"/>
      <c r="C29" s="74"/>
      <c r="D29" s="74"/>
      <c r="E29" s="74"/>
      <c r="F29" s="74"/>
      <c r="G29" s="74"/>
      <c r="H29" s="74"/>
      <c r="I29" s="82"/>
      <c r="J29" s="75">
        <v>86000000</v>
      </c>
      <c r="K29" s="76">
        <f t="shared" si="1"/>
        <v>7.9344984512435675</v>
      </c>
      <c r="L29" s="77">
        <f>IF(J29&gt;1,AVERAGE(K27:K29),"")</f>
        <v>7.9262630648326367</v>
      </c>
      <c r="M29" s="42">
        <f t="shared" si="0"/>
        <v>6.7821589337343697E-5</v>
      </c>
      <c r="N29" s="138"/>
    </row>
    <row r="30" spans="1:14" x14ac:dyDescent="0.2">
      <c r="A30" s="78"/>
      <c r="B30" s="16"/>
      <c r="C30" s="66"/>
      <c r="D30" s="66"/>
      <c r="E30" s="66"/>
      <c r="F30" s="66"/>
      <c r="G30" s="66"/>
      <c r="H30" s="66"/>
      <c r="I30" s="56"/>
      <c r="J30" s="62"/>
      <c r="K30" s="17" t="str">
        <f t="shared" si="1"/>
        <v/>
      </c>
      <c r="L30" s="45" t="str">
        <f>IF(J30&gt;1,AVERAGE(K30:K32),"")</f>
        <v/>
      </c>
      <c r="M30" s="42" t="str">
        <f t="shared" si="0"/>
        <v/>
      </c>
      <c r="N30" s="139" t="str">
        <f>IF(COUNT(M30:M32)&gt;0,COUNT(M30:M32)-1,"")</f>
        <v/>
      </c>
    </row>
    <row r="31" spans="1:14" x14ac:dyDescent="0.2">
      <c r="A31" s="40"/>
      <c r="B31" s="49"/>
      <c r="C31" s="64"/>
      <c r="D31" s="64"/>
      <c r="E31" s="64"/>
      <c r="F31" s="64"/>
      <c r="G31" s="64"/>
      <c r="H31" s="64"/>
      <c r="I31" s="55"/>
      <c r="J31" s="60"/>
      <c r="K31" s="13" t="str">
        <f t="shared" si="1"/>
        <v/>
      </c>
      <c r="L31" s="41" t="str">
        <f>IF(J31&gt;1,AVERAGE(K30:K32),"")</f>
        <v/>
      </c>
      <c r="M31" s="42" t="str">
        <f t="shared" si="0"/>
        <v/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/>
      <c r="K32" s="15" t="str">
        <f t="shared" si="1"/>
        <v/>
      </c>
      <c r="L32" s="52" t="str">
        <f>IF(J32&gt;1,AVERAGE(K30:K32),"")</f>
        <v/>
      </c>
      <c r="M32" s="83" t="str">
        <f t="shared" si="0"/>
        <v/>
      </c>
      <c r="N32" s="140"/>
    </row>
    <row r="33" spans="1:14" x14ac:dyDescent="0.2">
      <c r="A33" s="48"/>
      <c r="B33" s="12"/>
      <c r="C33" s="63"/>
      <c r="D33" s="63"/>
      <c r="E33" s="63"/>
      <c r="F33" s="63"/>
      <c r="G33" s="63"/>
      <c r="H33" s="63"/>
      <c r="I33" s="54"/>
      <c r="J33" s="59"/>
      <c r="K33" s="13" t="str">
        <f t="shared" si="1"/>
        <v/>
      </c>
      <c r="L33" s="41" t="str">
        <f>IF(J33&gt;1,AVERAGE(K33:K35),"")</f>
        <v/>
      </c>
      <c r="M33" s="51" t="str">
        <f t="shared" si="0"/>
        <v/>
      </c>
      <c r="N33" s="137" t="str">
        <f>IF(COUNT(M33:M35)&gt;0,COUNT(M33:M35)-1,"")</f>
        <v/>
      </c>
    </row>
    <row r="34" spans="1:14" x14ac:dyDescent="0.2">
      <c r="A34" s="40"/>
      <c r="B34" s="49"/>
      <c r="C34" s="64"/>
      <c r="D34" s="64"/>
      <c r="E34" s="64"/>
      <c r="F34" s="64"/>
      <c r="G34" s="64"/>
      <c r="H34" s="64"/>
      <c r="I34" s="55"/>
      <c r="J34" s="60"/>
      <c r="K34" s="13" t="str">
        <f t="shared" si="1"/>
        <v/>
      </c>
      <c r="L34" s="41" t="str">
        <f>IF(J34&gt;1,AVERAGE(K33:K35),"")</f>
        <v/>
      </c>
      <c r="M34" s="42" t="str">
        <f t="shared" si="0"/>
        <v/>
      </c>
      <c r="N34" s="137"/>
    </row>
    <row r="35" spans="1:14" x14ac:dyDescent="0.2">
      <c r="A35" s="72"/>
      <c r="B35" s="73"/>
      <c r="C35" s="74"/>
      <c r="D35" s="74"/>
      <c r="E35" s="74"/>
      <c r="F35" s="74"/>
      <c r="G35" s="74"/>
      <c r="H35" s="74"/>
      <c r="I35" s="82"/>
      <c r="J35" s="75"/>
      <c r="K35" s="76" t="str">
        <f t="shared" si="1"/>
        <v/>
      </c>
      <c r="L35" s="77" t="str">
        <f>IF(J35&gt;1,AVERAGE(K33:K35),"")</f>
        <v/>
      </c>
      <c r="M35" s="42" t="str">
        <f t="shared" si="0"/>
        <v/>
      </c>
      <c r="N35" s="138"/>
    </row>
    <row r="36" spans="1:14" x14ac:dyDescent="0.2">
      <c r="A36" s="78"/>
      <c r="B36" s="16"/>
      <c r="C36" s="66"/>
      <c r="D36" s="66"/>
      <c r="E36" s="66"/>
      <c r="F36" s="66"/>
      <c r="G36" s="66"/>
      <c r="H36" s="66"/>
      <c r="I36" s="56"/>
      <c r="J36" s="62"/>
      <c r="K36" s="17" t="str">
        <f t="shared" si="1"/>
        <v/>
      </c>
      <c r="L36" s="45" t="str">
        <f>IF(J36&gt;1,AVERAGE(K36:K38),"")</f>
        <v/>
      </c>
      <c r="M36" s="42" t="str">
        <f t="shared" si="0"/>
        <v/>
      </c>
      <c r="N36" s="139" t="str">
        <f>IF(COUNT(M36:M38)&gt;0,COUNT(M36:M38)-1,"")</f>
        <v/>
      </c>
    </row>
    <row r="37" spans="1:14" x14ac:dyDescent="0.2">
      <c r="A37" s="50"/>
      <c r="B37" s="49"/>
      <c r="C37" s="64"/>
      <c r="D37" s="64"/>
      <c r="E37" s="64"/>
      <c r="F37" s="64"/>
      <c r="G37" s="64"/>
      <c r="H37" s="64"/>
      <c r="I37" s="55"/>
      <c r="J37" s="60"/>
      <c r="K37" s="13" t="str">
        <f t="shared" si="1"/>
        <v/>
      </c>
      <c r="L37" s="41" t="str">
        <f>IF(J37&gt;1,AVERAGE(K36:K38),"")</f>
        <v/>
      </c>
      <c r="M37" s="42" t="str">
        <f t="shared" si="0"/>
        <v/>
      </c>
      <c r="N37" s="137"/>
    </row>
    <row r="38" spans="1:14" x14ac:dyDescent="0.2">
      <c r="A38" s="79"/>
      <c r="B38" s="14"/>
      <c r="C38" s="65"/>
      <c r="D38" s="65"/>
      <c r="E38" s="65"/>
      <c r="F38" s="65"/>
      <c r="G38" s="65"/>
      <c r="H38" s="65"/>
      <c r="I38" s="57"/>
      <c r="J38" s="61"/>
      <c r="K38" s="15" t="str">
        <f t="shared" si="1"/>
        <v/>
      </c>
      <c r="L38" s="52" t="str">
        <f>IF(J38&gt;1,AVERAGE(K36:K38),"")</f>
        <v/>
      </c>
      <c r="M38" s="83" t="str">
        <f t="shared" si="0"/>
        <v/>
      </c>
      <c r="N38" s="140"/>
    </row>
    <row r="39" spans="1:14" x14ac:dyDescent="0.2">
      <c r="A39" s="48"/>
      <c r="B39" s="12"/>
      <c r="C39" s="63"/>
      <c r="D39" s="63"/>
      <c r="E39" s="63"/>
      <c r="F39" s="63"/>
      <c r="G39" s="63"/>
      <c r="H39" s="63"/>
      <c r="I39" s="54"/>
      <c r="J39" s="59"/>
      <c r="K39" s="13" t="str">
        <f t="shared" si="1"/>
        <v/>
      </c>
      <c r="L39" s="41" t="str">
        <f>IF(J39&gt;1,AVERAGE(K39:K41),"")</f>
        <v/>
      </c>
      <c r="M39" s="51" t="str">
        <f t="shared" si="0"/>
        <v/>
      </c>
      <c r="N39" s="137" t="str">
        <f>IF(COUNT(M39:M41)&gt;0,COUNT(M39:M41)-1,"")</f>
        <v/>
      </c>
    </row>
    <row r="40" spans="1:14" x14ac:dyDescent="0.2">
      <c r="A40" s="50"/>
      <c r="B40" s="49"/>
      <c r="C40" s="64"/>
      <c r="D40" s="64"/>
      <c r="E40" s="64"/>
      <c r="F40" s="64"/>
      <c r="G40" s="64"/>
      <c r="H40" s="64"/>
      <c r="I40" s="55"/>
      <c r="J40" s="60"/>
      <c r="K40" s="13" t="str">
        <f t="shared" si="1"/>
        <v/>
      </c>
      <c r="L40" s="41" t="str">
        <f>IF(J40&gt;1,AVERAGE(K39:K41),"")</f>
        <v/>
      </c>
      <c r="M40" s="42" t="str">
        <f t="shared" si="0"/>
        <v/>
      </c>
      <c r="N40" s="137"/>
    </row>
    <row r="41" spans="1:14" x14ac:dyDescent="0.2">
      <c r="A41" s="72"/>
      <c r="B41" s="73"/>
      <c r="C41" s="74"/>
      <c r="D41" s="74"/>
      <c r="E41" s="74"/>
      <c r="F41" s="74"/>
      <c r="G41" s="74"/>
      <c r="H41" s="74"/>
      <c r="I41" s="82"/>
      <c r="J41" s="75"/>
      <c r="K41" s="76" t="str">
        <f t="shared" si="1"/>
        <v/>
      </c>
      <c r="L41" s="77" t="str">
        <f>IF(J41&gt;1,AVERAGE(K39:K41),"")</f>
        <v/>
      </c>
      <c r="M41" s="42" t="str">
        <f t="shared" si="0"/>
        <v/>
      </c>
      <c r="N41" s="138"/>
    </row>
    <row r="42" spans="1:14" x14ac:dyDescent="0.2">
      <c r="A42" s="78"/>
      <c r="B42" s="16"/>
      <c r="C42" s="66"/>
      <c r="D42" s="66"/>
      <c r="E42" s="66"/>
      <c r="F42" s="66"/>
      <c r="G42" s="66"/>
      <c r="H42" s="66"/>
      <c r="I42" s="56"/>
      <c r="J42" s="62"/>
      <c r="K42" s="17" t="str">
        <f t="shared" si="1"/>
        <v/>
      </c>
      <c r="L42" s="45" t="str">
        <f>IF(J42&gt;1,AVERAGE(K42:K44),"")</f>
        <v/>
      </c>
      <c r="M42" s="42" t="str">
        <f t="shared" si="0"/>
        <v/>
      </c>
      <c r="N42" s="139" t="str">
        <f>IF(COUNT(M42:M44)&gt;0,COUNT(M42:M44)-1,"")</f>
        <v/>
      </c>
    </row>
    <row r="43" spans="1:14" x14ac:dyDescent="0.2">
      <c r="A43" s="50"/>
      <c r="B43" s="49"/>
      <c r="C43" s="64"/>
      <c r="D43" s="64"/>
      <c r="E43" s="64"/>
      <c r="F43" s="64"/>
      <c r="G43" s="64"/>
      <c r="H43" s="64"/>
      <c r="I43" s="55"/>
      <c r="J43" s="60"/>
      <c r="K43" s="13" t="str">
        <f t="shared" si="1"/>
        <v/>
      </c>
      <c r="L43" s="41" t="str">
        <f>IF(J43&gt;1,AVERAGE(K42:K44),"")</f>
        <v/>
      </c>
      <c r="M43" s="42" t="str">
        <f t="shared" si="0"/>
        <v/>
      </c>
      <c r="N43" s="137"/>
    </row>
    <row r="44" spans="1:14" x14ac:dyDescent="0.2">
      <c r="A44" s="79"/>
      <c r="B44" s="14"/>
      <c r="C44" s="65"/>
      <c r="D44" s="65"/>
      <c r="E44" s="65"/>
      <c r="F44" s="65"/>
      <c r="G44" s="65"/>
      <c r="H44" s="65"/>
      <c r="I44" s="57"/>
      <c r="J44" s="61"/>
      <c r="K44" s="15" t="str">
        <f t="shared" si="1"/>
        <v/>
      </c>
      <c r="L44" s="52" t="str">
        <f>IF(J44&gt;1,AVERAGE(K42:K44),"")</f>
        <v/>
      </c>
      <c r="M44" s="83" t="str">
        <f t="shared" si="0"/>
        <v/>
      </c>
      <c r="N44" s="140"/>
    </row>
    <row r="45" spans="1:14" x14ac:dyDescent="0.2">
      <c r="A45" s="48"/>
      <c r="B45" s="12"/>
      <c r="C45" s="63"/>
      <c r="D45" s="63"/>
      <c r="E45" s="63"/>
      <c r="F45" s="63"/>
      <c r="G45" s="63"/>
      <c r="H45" s="63"/>
      <c r="I45" s="54"/>
      <c r="J45" s="59"/>
      <c r="K45" s="13" t="str">
        <f t="shared" si="1"/>
        <v/>
      </c>
      <c r="L45" s="41" t="str">
        <f>IF(J45&gt;1,AVERAGE(K45:K47),"")</f>
        <v/>
      </c>
      <c r="M45" s="51" t="str">
        <f t="shared" si="0"/>
        <v/>
      </c>
      <c r="N45" s="137" t="str">
        <f>IF(COUNT(M45:M47)&gt;0,COUNT(M45:M47)-1,"")</f>
        <v/>
      </c>
    </row>
    <row r="46" spans="1:14" x14ac:dyDescent="0.2">
      <c r="A46" s="50"/>
      <c r="B46" s="49"/>
      <c r="C46" s="64"/>
      <c r="D46" s="64"/>
      <c r="E46" s="64"/>
      <c r="F46" s="64"/>
      <c r="G46" s="64"/>
      <c r="H46" s="64"/>
      <c r="I46" s="55"/>
      <c r="J46" s="60"/>
      <c r="K46" s="13" t="str">
        <f t="shared" si="1"/>
        <v/>
      </c>
      <c r="L46" s="41" t="str">
        <f>IF(J46&gt;1,AVERAGE(K45:K47),"")</f>
        <v/>
      </c>
      <c r="M46" s="42" t="str">
        <f t="shared" si="0"/>
        <v/>
      </c>
      <c r="N46" s="137"/>
    </row>
    <row r="47" spans="1:14" ht="13.5" thickBot="1" x14ac:dyDescent="0.25">
      <c r="A47" s="44"/>
      <c r="B47" s="18"/>
      <c r="C47" s="67"/>
      <c r="D47" s="67"/>
      <c r="E47" s="67"/>
      <c r="F47" s="67"/>
      <c r="G47" s="67"/>
      <c r="H47" s="67"/>
      <c r="I47" s="58"/>
      <c r="J47" s="61"/>
      <c r="K47" s="13" t="str">
        <f t="shared" si="1"/>
        <v/>
      </c>
      <c r="L47" s="52" t="str">
        <f>IF(J47&gt;1,AVERAGE(K45:K47),"")</f>
        <v/>
      </c>
      <c r="M47" s="42" t="str">
        <f t="shared" si="0"/>
        <v/>
      </c>
      <c r="N47" s="140"/>
    </row>
    <row r="48" spans="1:14" ht="13.5" thickBot="1" x14ac:dyDescent="0.25">
      <c r="L48" s="4" t="s">
        <v>94</v>
      </c>
      <c r="M48" s="19">
        <f>SUM(M9:M47)</f>
        <v>1.1436439541044197E-2</v>
      </c>
      <c r="N48" s="53">
        <f>SUM(N9:N47)</f>
        <v>14</v>
      </c>
    </row>
    <row r="49" spans="1:13" ht="13.5" thickBot="1" x14ac:dyDescent="0.25">
      <c r="A49" s="20" t="s">
        <v>88</v>
      </c>
      <c r="I49" s="21"/>
      <c r="J49" s="22"/>
      <c r="K49" s="23"/>
      <c r="L49" s="4" t="s">
        <v>95</v>
      </c>
      <c r="M49" s="24">
        <f>2*M48</f>
        <v>2.2872879082088394E-2</v>
      </c>
    </row>
    <row r="50" spans="1:13" ht="13.5" thickBot="1" x14ac:dyDescent="0.25">
      <c r="A50" s="148"/>
      <c r="B50" s="148"/>
      <c r="C50" s="148"/>
      <c r="D50" s="148"/>
      <c r="E50" s="148"/>
      <c r="F50" s="148"/>
      <c r="G50" s="148"/>
      <c r="H50" s="148"/>
      <c r="I50" s="25"/>
      <c r="J50" s="22"/>
      <c r="K50" s="26"/>
    </row>
    <row r="51" spans="1:13" ht="14.25" x14ac:dyDescent="0.25">
      <c r="A51" s="148"/>
      <c r="B51" s="148"/>
      <c r="C51" s="148"/>
      <c r="D51" s="148"/>
      <c r="E51" s="148"/>
      <c r="F51" s="148"/>
      <c r="G51" s="148"/>
      <c r="H51" s="148"/>
      <c r="I51" s="25"/>
      <c r="J51" s="27"/>
      <c r="K51" s="27"/>
      <c r="M51" s="28" t="s">
        <v>109</v>
      </c>
    </row>
    <row r="52" spans="1:13" ht="13.5" thickBot="1" x14ac:dyDescent="0.25">
      <c r="A52" s="148"/>
      <c r="B52" s="148"/>
      <c r="C52" s="148"/>
      <c r="D52" s="148"/>
      <c r="E52" s="148"/>
      <c r="F52" s="148"/>
      <c r="G52" s="148"/>
      <c r="H52" s="148"/>
      <c r="M52" s="29">
        <f>(M49/N48)^0.5</f>
        <v>4.04200083781786E-2</v>
      </c>
    </row>
    <row r="53" spans="1:13" x14ac:dyDescent="0.2">
      <c r="A53" s="148"/>
      <c r="B53" s="148"/>
      <c r="C53" s="148"/>
      <c r="D53" s="148"/>
      <c r="E53" s="148"/>
      <c r="F53" s="148"/>
      <c r="G53" s="148"/>
      <c r="H53" s="148"/>
      <c r="J53" s="3"/>
      <c r="K53" s="30"/>
    </row>
    <row r="54" spans="1:13" x14ac:dyDescent="0.2">
      <c r="A54" s="148"/>
      <c r="B54" s="148"/>
      <c r="C54" s="148"/>
      <c r="D54" s="148"/>
      <c r="E54" s="148"/>
      <c r="F54" s="148"/>
      <c r="G54" s="148"/>
      <c r="H54" s="148"/>
      <c r="J54" s="31"/>
      <c r="K54" s="68" t="s">
        <v>25</v>
      </c>
      <c r="L54" s="69">
        <f>MIN(L9:L47)</f>
        <v>7.8275883607172529</v>
      </c>
    </row>
    <row r="55" spans="1:13" x14ac:dyDescent="0.2">
      <c r="A55" s="148"/>
      <c r="B55" s="148"/>
      <c r="C55" s="148"/>
      <c r="D55" s="148"/>
      <c r="E55" s="148"/>
      <c r="F55" s="148"/>
      <c r="G55" s="148"/>
      <c r="H55" s="148"/>
      <c r="K55" s="70" t="s">
        <v>26</v>
      </c>
      <c r="L55" s="71">
        <f>MAX(L9:L47)</f>
        <v>7.9722263301970804</v>
      </c>
    </row>
    <row r="56" spans="1:13" x14ac:dyDescent="0.2">
      <c r="A56" s="148"/>
      <c r="B56" s="148"/>
      <c r="C56" s="148"/>
      <c r="D56" s="148"/>
      <c r="E56" s="148"/>
      <c r="F56" s="148"/>
      <c r="G56" s="148"/>
      <c r="H56" s="148"/>
    </row>
    <row r="60" spans="1:13" x14ac:dyDescent="0.2">
      <c r="A60" s="4"/>
    </row>
    <row r="61" spans="1:13" x14ac:dyDescent="0.2">
      <c r="A61" s="32"/>
      <c r="B61" s="32"/>
    </row>
    <row r="62" spans="1:13" x14ac:dyDescent="0.2">
      <c r="B62" s="4"/>
    </row>
    <row r="63" spans="1:13" x14ac:dyDescent="0.2">
      <c r="B63" s="4"/>
    </row>
  </sheetData>
  <sheetProtection selectLockedCells="1"/>
  <mergeCells count="19">
    <mergeCell ref="N27:N29"/>
    <mergeCell ref="B3:D3"/>
    <mergeCell ref="B4:D4"/>
    <mergeCell ref="F4:I4"/>
    <mergeCell ref="B5:D5"/>
    <mergeCell ref="B6:D6"/>
    <mergeCell ref="N9:N11"/>
    <mergeCell ref="N12:N14"/>
    <mergeCell ref="N15:N17"/>
    <mergeCell ref="N18:N20"/>
    <mergeCell ref="N21:N23"/>
    <mergeCell ref="N24:N26"/>
    <mergeCell ref="A50:H56"/>
    <mergeCell ref="N30:N32"/>
    <mergeCell ref="N33:N35"/>
    <mergeCell ref="N36:N38"/>
    <mergeCell ref="N39:N41"/>
    <mergeCell ref="N42:N44"/>
    <mergeCell ref="N45:N47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63"/>
  <sheetViews>
    <sheetView zoomScale="70" zoomScaleNormal="70" workbookViewId="0">
      <selection activeCell="M8" sqref="M8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5.28515625" style="2" customWidth="1"/>
    <col min="13" max="13" width="25" style="2" customWidth="1"/>
    <col min="14" max="14" width="22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147</v>
      </c>
      <c r="C3" s="142"/>
      <c r="D3" s="143"/>
      <c r="F3" s="4"/>
    </row>
    <row r="4" spans="1:14" x14ac:dyDescent="0.2">
      <c r="A4" s="3" t="s">
        <v>98</v>
      </c>
      <c r="B4" s="141" t="s">
        <v>35</v>
      </c>
      <c r="C4" s="142"/>
      <c r="D4" s="143"/>
      <c r="F4" s="144" t="s">
        <v>33</v>
      </c>
      <c r="G4" s="145"/>
      <c r="H4" s="145"/>
      <c r="I4" s="146"/>
    </row>
    <row r="5" spans="1:14" x14ac:dyDescent="0.2">
      <c r="A5" s="5"/>
      <c r="B5" s="141" t="s">
        <v>34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46" t="s">
        <v>10</v>
      </c>
      <c r="B9" s="12"/>
      <c r="C9" s="63"/>
      <c r="D9" s="63"/>
      <c r="E9" s="63"/>
      <c r="F9" s="63"/>
      <c r="G9" s="63"/>
      <c r="H9" s="63"/>
      <c r="I9" s="54"/>
      <c r="J9" s="59">
        <v>612000000</v>
      </c>
      <c r="K9" s="13">
        <f>IF(J9&gt;1,LOG10(J9),"")</f>
        <v>8.7867514221455618</v>
      </c>
      <c r="L9" s="41">
        <f>IF(J9&gt;1,AVERAGE(K9:K11),"")</f>
        <v>8.768632201371366</v>
      </c>
      <c r="M9" s="42">
        <f t="shared" ref="M9:M47" si="0">IF(J9&gt;1,(K9-L9)^2,"")</f>
        <v>3.28306161464049E-4</v>
      </c>
      <c r="N9" s="137">
        <f>IF(COUNT(M9:M11)&gt;0,COUNT(M9:M11)-1,"")</f>
        <v>2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540000000</v>
      </c>
      <c r="K10" s="13">
        <f t="shared" ref="K10:K47" si="1">IF(J10&gt;1,LOG10(J10),"")</f>
        <v>8.7323937598229691</v>
      </c>
      <c r="L10" s="41">
        <f>IF(J10&gt;1,AVERAGE(K9:K11),"")</f>
        <v>8.768632201371366</v>
      </c>
      <c r="M10" s="42">
        <f t="shared" si="0"/>
        <v>1.3132246458565822E-3</v>
      </c>
      <c r="N10" s="137"/>
    </row>
    <row r="11" spans="1:14" x14ac:dyDescent="0.2">
      <c r="A11" s="72"/>
      <c r="B11" s="73"/>
      <c r="C11" s="74"/>
      <c r="D11" s="74"/>
      <c r="E11" s="74"/>
      <c r="F11" s="74"/>
      <c r="G11" s="74"/>
      <c r="H11" s="74"/>
      <c r="I11" s="55"/>
      <c r="J11" s="75">
        <v>612000000</v>
      </c>
      <c r="K11" s="76">
        <f t="shared" si="1"/>
        <v>8.7867514221455618</v>
      </c>
      <c r="L11" s="77">
        <f>IF(J11&gt;1,AVERAGE(K9:K11),"")</f>
        <v>8.768632201371366</v>
      </c>
      <c r="M11" s="42">
        <f t="shared" si="0"/>
        <v>3.28306161464049E-4</v>
      </c>
      <c r="N11" s="138"/>
    </row>
    <row r="12" spans="1:14" x14ac:dyDescent="0.2">
      <c r="A12" s="78" t="s">
        <v>11</v>
      </c>
      <c r="B12" s="16"/>
      <c r="C12" s="66"/>
      <c r="D12" s="66"/>
      <c r="E12" s="66"/>
      <c r="F12" s="66"/>
      <c r="G12" s="66"/>
      <c r="H12" s="66"/>
      <c r="I12" s="56"/>
      <c r="J12" s="62">
        <v>596000000</v>
      </c>
      <c r="K12" s="17">
        <f t="shared" si="1"/>
        <v>8.7752462597402356</v>
      </c>
      <c r="L12" s="45">
        <f>IF(J12&gt;1,AVERAGE(K12:K14),"")</f>
        <v>8.7944651996070871</v>
      </c>
      <c r="M12" s="42">
        <f t="shared" si="0"/>
        <v>3.6936764960565069E-4</v>
      </c>
      <c r="N12" s="139">
        <f>IF(COUNT(M12:M14)&gt;0,COUNT(M12:M14)-1,"")</f>
        <v>2</v>
      </c>
    </row>
    <row r="13" spans="1:14" x14ac:dyDescent="0.2">
      <c r="A13" s="40"/>
      <c r="B13" s="49"/>
      <c r="C13" s="63"/>
      <c r="D13" s="63"/>
      <c r="E13" s="63"/>
      <c r="F13" s="63"/>
      <c r="G13" s="63"/>
      <c r="H13" s="63"/>
      <c r="I13" s="55"/>
      <c r="J13" s="60">
        <v>648000000</v>
      </c>
      <c r="K13" s="13">
        <f t="shared" si="1"/>
        <v>8.8115750058705942</v>
      </c>
      <c r="L13" s="41">
        <f>IF(J13&gt;1,AVERAGE(K12:K14),"")</f>
        <v>8.7944651996070871</v>
      </c>
      <c r="M13" s="51">
        <f t="shared" si="0"/>
        <v>2.9274547037474714E-4</v>
      </c>
      <c r="N13" s="137"/>
    </row>
    <row r="14" spans="1:14" x14ac:dyDescent="0.2">
      <c r="A14" s="79"/>
      <c r="B14" s="14"/>
      <c r="C14" s="80"/>
      <c r="D14" s="80"/>
      <c r="E14" s="80"/>
      <c r="F14" s="80"/>
      <c r="G14" s="80"/>
      <c r="H14" s="80"/>
      <c r="I14" s="57"/>
      <c r="J14" s="61">
        <v>626000000</v>
      </c>
      <c r="K14" s="15">
        <f t="shared" si="1"/>
        <v>8.7965743332104296</v>
      </c>
      <c r="L14" s="81">
        <f>IF(J14&gt;1,AVERAGE(K12:K14),"")</f>
        <v>8.7944651996070871</v>
      </c>
      <c r="M14" s="43">
        <f t="shared" si="0"/>
        <v>4.4484445567486356E-6</v>
      </c>
      <c r="N14" s="140"/>
    </row>
    <row r="15" spans="1:14" x14ac:dyDescent="0.2">
      <c r="A15" s="48" t="s">
        <v>13</v>
      </c>
      <c r="B15" s="12"/>
      <c r="C15" s="63"/>
      <c r="D15" s="63"/>
      <c r="E15" s="63"/>
      <c r="F15" s="63"/>
      <c r="G15" s="63"/>
      <c r="H15" s="63"/>
      <c r="I15" s="54"/>
      <c r="J15" s="59">
        <v>465000000</v>
      </c>
      <c r="K15" s="13">
        <f t="shared" si="1"/>
        <v>8.6674529528899544</v>
      </c>
      <c r="L15" s="41">
        <f>IF(J15&gt;1,AVERAGE(K15:K17),"")</f>
        <v>8.6664350749411856</v>
      </c>
      <c r="M15" s="51">
        <f t="shared" si="0"/>
        <v>1.0360755185898647E-6</v>
      </c>
      <c r="N15" s="137">
        <f>IF(COUNT(M15:M17)&gt;0,COUNT(M15:M17)-1,"")</f>
        <v>2</v>
      </c>
    </row>
    <row r="16" spans="1:14" x14ac:dyDescent="0.2">
      <c r="A16" s="40"/>
      <c r="B16" s="49"/>
      <c r="C16" s="64"/>
      <c r="D16" s="64"/>
      <c r="E16" s="64"/>
      <c r="F16" s="64"/>
      <c r="G16" s="64"/>
      <c r="H16" s="64"/>
      <c r="I16" s="55"/>
      <c r="J16" s="60">
        <v>510000000</v>
      </c>
      <c r="K16" s="13">
        <f t="shared" si="1"/>
        <v>8.7075701760979367</v>
      </c>
      <c r="L16" s="41">
        <f>IF(J16&gt;1,AVERAGE(K15:K17),"")</f>
        <v>8.6664350749411856</v>
      </c>
      <c r="M16" s="42">
        <f t="shared" si="0"/>
        <v>1.6920965471761472E-3</v>
      </c>
      <c r="N16" s="137"/>
    </row>
    <row r="17" spans="1:14" x14ac:dyDescent="0.2">
      <c r="A17" s="72"/>
      <c r="B17" s="73"/>
      <c r="C17" s="74"/>
      <c r="D17" s="74"/>
      <c r="E17" s="74"/>
      <c r="F17" s="74"/>
      <c r="G17" s="74"/>
      <c r="H17" s="74"/>
      <c r="I17" s="82"/>
      <c r="J17" s="75">
        <v>421000000</v>
      </c>
      <c r="K17" s="76">
        <f t="shared" si="1"/>
        <v>8.6242820958356692</v>
      </c>
      <c r="L17" s="77">
        <f>IF(J17&gt;1,AVERAGE(K15:K17),"")</f>
        <v>8.6664350749411856</v>
      </c>
      <c r="M17" s="42">
        <f t="shared" si="0"/>
        <v>1.7768736474701029E-3</v>
      </c>
      <c r="N17" s="138"/>
    </row>
    <row r="18" spans="1:14" x14ac:dyDescent="0.2">
      <c r="A18" s="78" t="s">
        <v>14</v>
      </c>
      <c r="B18" s="16"/>
      <c r="C18" s="66"/>
      <c r="D18" s="66"/>
      <c r="E18" s="66"/>
      <c r="F18" s="66"/>
      <c r="G18" s="66"/>
      <c r="H18" s="66"/>
      <c r="I18" s="56"/>
      <c r="J18" s="62">
        <v>471000000</v>
      </c>
      <c r="K18" s="17">
        <f t="shared" si="1"/>
        <v>8.6730209071288957</v>
      </c>
      <c r="L18" s="45">
        <f>IF(J18&gt;1,AVERAGE(K18:K20),"")</f>
        <v>8.6922358434171176</v>
      </c>
      <c r="M18" s="42">
        <f t="shared" si="0"/>
        <v>3.6921377656042704E-4</v>
      </c>
      <c r="N18" s="139">
        <f>IF(COUNT(M18:M20)&gt;0,COUNT(M18:M20)-1,"")</f>
        <v>2</v>
      </c>
    </row>
    <row r="19" spans="1:14" x14ac:dyDescent="0.2">
      <c r="A19" s="40"/>
      <c r="B19" s="49"/>
      <c r="C19" s="64"/>
      <c r="D19" s="64"/>
      <c r="E19" s="64"/>
      <c r="F19" s="64"/>
      <c r="G19" s="64"/>
      <c r="H19" s="64"/>
      <c r="I19" s="55"/>
      <c r="J19" s="60">
        <v>539000000</v>
      </c>
      <c r="K19" s="13">
        <f t="shared" si="1"/>
        <v>8.7315887651867392</v>
      </c>
      <c r="L19" s="41">
        <f>IF(J19&gt;1,AVERAGE(K18:K20),"")</f>
        <v>8.6922358434171176</v>
      </c>
      <c r="M19" s="42">
        <f t="shared" si="0"/>
        <v>1.5486524518059557E-3</v>
      </c>
      <c r="N19" s="137"/>
    </row>
    <row r="20" spans="1:14" x14ac:dyDescent="0.2">
      <c r="A20" s="79"/>
      <c r="B20" s="14"/>
      <c r="C20" s="65"/>
      <c r="D20" s="65"/>
      <c r="E20" s="65"/>
      <c r="F20" s="65"/>
      <c r="G20" s="65"/>
      <c r="H20" s="65"/>
      <c r="I20" s="57"/>
      <c r="J20" s="61">
        <v>470000000</v>
      </c>
      <c r="K20" s="15">
        <f t="shared" si="1"/>
        <v>8.672097857935718</v>
      </c>
      <c r="L20" s="52">
        <f>IF(J20&gt;1,AVERAGE(K18:K20),"")</f>
        <v>8.6922358434171176</v>
      </c>
      <c r="M20" s="83">
        <f t="shared" si="0"/>
        <v>4.0553845924906379E-4</v>
      </c>
      <c r="N20" s="140"/>
    </row>
    <row r="21" spans="1:14" x14ac:dyDescent="0.2">
      <c r="A21" s="48" t="s">
        <v>15</v>
      </c>
      <c r="B21" s="12"/>
      <c r="C21" s="63"/>
      <c r="D21" s="63"/>
      <c r="E21" s="63"/>
      <c r="F21" s="63"/>
      <c r="G21" s="63"/>
      <c r="H21" s="63"/>
      <c r="I21" s="54"/>
      <c r="J21" s="59">
        <v>577000000</v>
      </c>
      <c r="K21" s="13">
        <f t="shared" si="1"/>
        <v>8.7611758131557309</v>
      </c>
      <c r="L21" s="41">
        <f>IF(J21&gt;1,AVERAGE(K21:K23),"")</f>
        <v>8.732894600246949</v>
      </c>
      <c r="M21" s="51">
        <f t="shared" si="0"/>
        <v>7.9982700359185416E-4</v>
      </c>
      <c r="N21" s="137">
        <f>IF(COUNT(M21:M23)&gt;0,COUNT(M21:M23)-1,"")</f>
        <v>2</v>
      </c>
    </row>
    <row r="22" spans="1:14" x14ac:dyDescent="0.2">
      <c r="A22" s="40"/>
      <c r="B22" s="49"/>
      <c r="C22" s="64"/>
      <c r="D22" s="64"/>
      <c r="E22" s="64"/>
      <c r="F22" s="64"/>
      <c r="G22" s="64"/>
      <c r="H22" s="64"/>
      <c r="I22" s="55"/>
      <c r="J22" s="60">
        <v>497000000</v>
      </c>
      <c r="K22" s="13">
        <f t="shared" si="1"/>
        <v>8.6963563887333315</v>
      </c>
      <c r="L22" s="41">
        <f>IF(J22&gt;1,AVERAGE(K21:K23),"")</f>
        <v>8.732894600246949</v>
      </c>
      <c r="M22" s="42">
        <f t="shared" si="0"/>
        <v>1.3350409006138483E-3</v>
      </c>
      <c r="N22" s="137"/>
    </row>
    <row r="23" spans="1:14" x14ac:dyDescent="0.2">
      <c r="A23" s="72"/>
      <c r="B23" s="73"/>
      <c r="C23" s="74"/>
      <c r="D23" s="74"/>
      <c r="E23" s="74"/>
      <c r="F23" s="74"/>
      <c r="G23" s="74"/>
      <c r="H23" s="74"/>
      <c r="I23" s="82"/>
      <c r="J23" s="75">
        <v>551000000</v>
      </c>
      <c r="K23" s="76">
        <f t="shared" si="1"/>
        <v>8.7411515988517845</v>
      </c>
      <c r="L23" s="77">
        <f>IF(J23&gt;1,AVERAGE(K21:K23),"")</f>
        <v>8.732894600246949</v>
      </c>
      <c r="M23" s="42">
        <f t="shared" si="0"/>
        <v>6.8178025960255901E-5</v>
      </c>
      <c r="N23" s="138"/>
    </row>
    <row r="24" spans="1:14" x14ac:dyDescent="0.2">
      <c r="A24" s="78" t="s">
        <v>17</v>
      </c>
      <c r="B24" s="16"/>
      <c r="C24" s="66"/>
      <c r="D24" s="66"/>
      <c r="E24" s="66"/>
      <c r="F24" s="66"/>
      <c r="G24" s="66"/>
      <c r="H24" s="66"/>
      <c r="I24" s="56"/>
      <c r="J24" s="62">
        <v>490000000</v>
      </c>
      <c r="K24" s="17">
        <f t="shared" si="1"/>
        <v>8.6901960800285138</v>
      </c>
      <c r="L24" s="45">
        <f>IF(J24&gt;1,AVERAGE(K24:K26),"")</f>
        <v>8.6974720603485896</v>
      </c>
      <c r="M24" s="42">
        <f t="shared" si="0"/>
        <v>5.2939889618128935E-5</v>
      </c>
      <c r="N24" s="139">
        <f>IF(COUNT(M24:M26)&gt;0,COUNT(M24:M26)-1,"")</f>
        <v>2</v>
      </c>
    </row>
    <row r="25" spans="1:14" x14ac:dyDescent="0.2">
      <c r="A25" s="40"/>
      <c r="B25" s="49"/>
      <c r="C25" s="64"/>
      <c r="D25" s="64"/>
      <c r="E25" s="64"/>
      <c r="F25" s="64"/>
      <c r="G25" s="64"/>
      <c r="H25" s="64"/>
      <c r="I25" s="55"/>
      <c r="J25" s="60">
        <v>508000000</v>
      </c>
      <c r="K25" s="13">
        <f t="shared" si="1"/>
        <v>8.7058637122839198</v>
      </c>
      <c r="L25" s="41">
        <f>IF(J25&gt;1,AVERAGE(K24:K26),"")</f>
        <v>8.6974720603485896</v>
      </c>
      <c r="M25" s="42">
        <f t="shared" si="0"/>
        <v>7.0419822203731129E-5</v>
      </c>
      <c r="N25" s="137"/>
    </row>
    <row r="26" spans="1:14" x14ac:dyDescent="0.2">
      <c r="A26" s="79"/>
      <c r="B26" s="14"/>
      <c r="C26" s="65"/>
      <c r="D26" s="65"/>
      <c r="E26" s="65"/>
      <c r="F26" s="65"/>
      <c r="G26" s="65"/>
      <c r="H26" s="65"/>
      <c r="I26" s="57"/>
      <c r="J26" s="61">
        <v>497000000</v>
      </c>
      <c r="K26" s="15">
        <f t="shared" si="1"/>
        <v>8.6963563887333315</v>
      </c>
      <c r="L26" s="52">
        <f>IF(J26&gt;1,AVERAGE(K24:K26),"")</f>
        <v>8.6974720603485896</v>
      </c>
      <c r="M26" s="83">
        <f t="shared" si="0"/>
        <v>1.2447231530925097E-6</v>
      </c>
      <c r="N26" s="140"/>
    </row>
    <row r="27" spans="1:14" x14ac:dyDescent="0.2">
      <c r="A27" s="48" t="s">
        <v>19</v>
      </c>
      <c r="B27" s="12"/>
      <c r="C27" s="63"/>
      <c r="D27" s="63"/>
      <c r="E27" s="63"/>
      <c r="F27" s="63"/>
      <c r="G27" s="63"/>
      <c r="H27" s="63"/>
      <c r="I27" s="54"/>
      <c r="J27" s="59">
        <v>491000000</v>
      </c>
      <c r="K27" s="13">
        <f t="shared" si="1"/>
        <v>8.6910814921229687</v>
      </c>
      <c r="L27" s="41">
        <f>IF(J27&gt;1,AVERAGE(K27:K29),"")</f>
        <v>8.703317542712357</v>
      </c>
      <c r="M27" s="51">
        <f t="shared" si="0"/>
        <v>1.4972093402607146E-4</v>
      </c>
      <c r="N27" s="137">
        <f>IF(COUNT(M27:M29)&gt;0,COUNT(M27:M29)-1,"")</f>
        <v>2</v>
      </c>
    </row>
    <row r="28" spans="1:14" x14ac:dyDescent="0.2">
      <c r="A28" s="40"/>
      <c r="B28" s="49"/>
      <c r="C28" s="64"/>
      <c r="D28" s="64"/>
      <c r="E28" s="64"/>
      <c r="F28" s="64"/>
      <c r="G28" s="64"/>
      <c r="H28" s="64"/>
      <c r="I28" s="55"/>
      <c r="J28" s="60">
        <v>643000000</v>
      </c>
      <c r="K28" s="13">
        <f t="shared" si="1"/>
        <v>8.8082109729242219</v>
      </c>
      <c r="L28" s="41">
        <f>IF(J28&gt;1,AVERAGE(K27:K29),"")</f>
        <v>8.703317542712357</v>
      </c>
      <c r="M28" s="42">
        <f t="shared" si="0"/>
        <v>1.1002631701611377E-2</v>
      </c>
      <c r="N28" s="137"/>
    </row>
    <row r="29" spans="1:14" x14ac:dyDescent="0.2">
      <c r="A29" s="72"/>
      <c r="B29" s="73"/>
      <c r="C29" s="74"/>
      <c r="D29" s="74"/>
      <c r="E29" s="74"/>
      <c r="F29" s="74"/>
      <c r="G29" s="74"/>
      <c r="H29" s="74"/>
      <c r="I29" s="82"/>
      <c r="J29" s="75">
        <v>408000000</v>
      </c>
      <c r="K29" s="76">
        <f t="shared" si="1"/>
        <v>8.6106601630898805</v>
      </c>
      <c r="L29" s="77">
        <f>IF(J29&gt;1,AVERAGE(K27:K29),"")</f>
        <v>8.703317542712357</v>
      </c>
      <c r="M29" s="42">
        <f t="shared" si="0"/>
        <v>8.5853899985037334E-3</v>
      </c>
      <c r="N29" s="138"/>
    </row>
    <row r="30" spans="1:14" x14ac:dyDescent="0.2">
      <c r="A30" s="78" t="s">
        <v>20</v>
      </c>
      <c r="B30" s="16"/>
      <c r="C30" s="66"/>
      <c r="D30" s="66"/>
      <c r="E30" s="66"/>
      <c r="F30" s="66"/>
      <c r="G30" s="66"/>
      <c r="H30" s="66"/>
      <c r="I30" s="56"/>
      <c r="J30" s="62">
        <v>685000000</v>
      </c>
      <c r="K30" s="17">
        <f t="shared" si="1"/>
        <v>8.8356905714924263</v>
      </c>
      <c r="L30" s="45">
        <f>IF(J30&gt;1,AVERAGE(K30:K32),"")</f>
        <v>8.8380052959522697</v>
      </c>
      <c r="M30" s="42">
        <f t="shared" si="0"/>
        <v>5.3579493249972083E-6</v>
      </c>
      <c r="N30" s="139">
        <f>IF(COUNT(M30:M32)&gt;0,COUNT(M30:M32)-1,"")</f>
        <v>2</v>
      </c>
    </row>
    <row r="31" spans="1:14" x14ac:dyDescent="0.2">
      <c r="A31" s="40"/>
      <c r="B31" s="49"/>
      <c r="C31" s="64"/>
      <c r="D31" s="64"/>
      <c r="E31" s="64"/>
      <c r="F31" s="64"/>
      <c r="G31" s="64"/>
      <c r="H31" s="64"/>
      <c r="I31" s="55"/>
      <c r="J31" s="60">
        <v>692000000</v>
      </c>
      <c r="K31" s="13">
        <f t="shared" si="1"/>
        <v>8.8401060944567575</v>
      </c>
      <c r="L31" s="41">
        <f>IF(J31&gt;1,AVERAGE(K30:K32),"")</f>
        <v>8.8380052959522697</v>
      </c>
      <c r="M31" s="42">
        <f t="shared" si="0"/>
        <v>4.4133543564584091E-6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>
        <v>689000000</v>
      </c>
      <c r="K32" s="15">
        <f t="shared" si="1"/>
        <v>8.8382192219076252</v>
      </c>
      <c r="L32" s="52">
        <f>IF(J32&gt;1,AVERAGE(K30:K32),"")</f>
        <v>8.8380052959522697</v>
      </c>
      <c r="M32" s="83">
        <f t="shared" si="0"/>
        <v>4.5764314374772202E-8</v>
      </c>
      <c r="N32" s="140"/>
    </row>
    <row r="33" spans="1:14" x14ac:dyDescent="0.2">
      <c r="A33" s="48"/>
      <c r="B33" s="12"/>
      <c r="C33" s="63"/>
      <c r="D33" s="63"/>
      <c r="E33" s="63"/>
      <c r="F33" s="63"/>
      <c r="G33" s="63"/>
      <c r="H33" s="63"/>
      <c r="I33" s="54"/>
      <c r="J33" s="59"/>
      <c r="K33" s="13" t="str">
        <f t="shared" si="1"/>
        <v/>
      </c>
      <c r="L33" s="41" t="str">
        <f>IF(J33&gt;1,AVERAGE(K33:K35),"")</f>
        <v/>
      </c>
      <c r="M33" s="51" t="str">
        <f t="shared" si="0"/>
        <v/>
      </c>
      <c r="N33" s="137" t="str">
        <f>IF(COUNT(M33:M35)&gt;0,COUNT(M33:M35)-1,"")</f>
        <v/>
      </c>
    </row>
    <row r="34" spans="1:14" x14ac:dyDescent="0.2">
      <c r="A34" s="40"/>
      <c r="B34" s="49"/>
      <c r="C34" s="64"/>
      <c r="D34" s="64"/>
      <c r="E34" s="64"/>
      <c r="F34" s="64"/>
      <c r="G34" s="64"/>
      <c r="H34" s="64"/>
      <c r="I34" s="55"/>
      <c r="J34" s="60"/>
      <c r="K34" s="13" t="str">
        <f t="shared" si="1"/>
        <v/>
      </c>
      <c r="L34" s="41" t="str">
        <f>IF(J34&gt;1,AVERAGE(K33:K35),"")</f>
        <v/>
      </c>
      <c r="M34" s="42" t="str">
        <f t="shared" si="0"/>
        <v/>
      </c>
      <c r="N34" s="137"/>
    </row>
    <row r="35" spans="1:14" x14ac:dyDescent="0.2">
      <c r="A35" s="72"/>
      <c r="B35" s="73"/>
      <c r="C35" s="74"/>
      <c r="D35" s="74"/>
      <c r="E35" s="74"/>
      <c r="F35" s="74"/>
      <c r="G35" s="74"/>
      <c r="H35" s="74"/>
      <c r="I35" s="82"/>
      <c r="J35" s="75"/>
      <c r="K35" s="76" t="str">
        <f t="shared" si="1"/>
        <v/>
      </c>
      <c r="L35" s="77" t="str">
        <f>IF(J35&gt;1,AVERAGE(K33:K35),"")</f>
        <v/>
      </c>
      <c r="M35" s="42" t="str">
        <f t="shared" si="0"/>
        <v/>
      </c>
      <c r="N35" s="138"/>
    </row>
    <row r="36" spans="1:14" x14ac:dyDescent="0.2">
      <c r="A36" s="78"/>
      <c r="B36" s="16"/>
      <c r="C36" s="66"/>
      <c r="D36" s="66"/>
      <c r="E36" s="66"/>
      <c r="F36" s="66"/>
      <c r="G36" s="66"/>
      <c r="H36" s="66"/>
      <c r="I36" s="56"/>
      <c r="J36" s="62"/>
      <c r="K36" s="17" t="str">
        <f t="shared" si="1"/>
        <v/>
      </c>
      <c r="L36" s="45" t="str">
        <f>IF(J36&gt;1,AVERAGE(K36:K38),"")</f>
        <v/>
      </c>
      <c r="M36" s="42" t="str">
        <f t="shared" si="0"/>
        <v/>
      </c>
      <c r="N36" s="139" t="str">
        <f>IF(COUNT(M36:M38)&gt;0,COUNT(M36:M38)-1,"")</f>
        <v/>
      </c>
    </row>
    <row r="37" spans="1:14" x14ac:dyDescent="0.2">
      <c r="A37" s="50"/>
      <c r="B37" s="49"/>
      <c r="C37" s="64"/>
      <c r="D37" s="64"/>
      <c r="E37" s="64"/>
      <c r="F37" s="64"/>
      <c r="G37" s="64"/>
      <c r="H37" s="64"/>
      <c r="I37" s="55"/>
      <c r="J37" s="60"/>
      <c r="K37" s="13" t="str">
        <f t="shared" si="1"/>
        <v/>
      </c>
      <c r="L37" s="41" t="str">
        <f>IF(J37&gt;1,AVERAGE(K36:K38),"")</f>
        <v/>
      </c>
      <c r="M37" s="42" t="str">
        <f t="shared" si="0"/>
        <v/>
      </c>
      <c r="N37" s="137"/>
    </row>
    <row r="38" spans="1:14" x14ac:dyDescent="0.2">
      <c r="A38" s="79"/>
      <c r="B38" s="14"/>
      <c r="C38" s="65"/>
      <c r="D38" s="65"/>
      <c r="E38" s="65"/>
      <c r="F38" s="65"/>
      <c r="G38" s="65"/>
      <c r="H38" s="65"/>
      <c r="I38" s="57"/>
      <c r="J38" s="61"/>
      <c r="K38" s="15" t="str">
        <f t="shared" si="1"/>
        <v/>
      </c>
      <c r="L38" s="52" t="str">
        <f>IF(J38&gt;1,AVERAGE(K36:K38),"")</f>
        <v/>
      </c>
      <c r="M38" s="83" t="str">
        <f t="shared" si="0"/>
        <v/>
      </c>
      <c r="N38" s="140"/>
    </row>
    <row r="39" spans="1:14" x14ac:dyDescent="0.2">
      <c r="A39" s="48"/>
      <c r="B39" s="12"/>
      <c r="C39" s="63"/>
      <c r="D39" s="63"/>
      <c r="E39" s="63"/>
      <c r="F39" s="63"/>
      <c r="G39" s="63"/>
      <c r="H39" s="63"/>
      <c r="I39" s="54"/>
      <c r="J39" s="59"/>
      <c r="K39" s="13" t="str">
        <f t="shared" si="1"/>
        <v/>
      </c>
      <c r="L39" s="41" t="str">
        <f>IF(J39&gt;1,AVERAGE(K39:K41),"")</f>
        <v/>
      </c>
      <c r="M39" s="51" t="str">
        <f t="shared" si="0"/>
        <v/>
      </c>
      <c r="N39" s="137" t="str">
        <f>IF(COUNT(M39:M41)&gt;0,COUNT(M39:M41)-1,"")</f>
        <v/>
      </c>
    </row>
    <row r="40" spans="1:14" x14ac:dyDescent="0.2">
      <c r="A40" s="50"/>
      <c r="B40" s="49"/>
      <c r="C40" s="64"/>
      <c r="D40" s="64"/>
      <c r="E40" s="64"/>
      <c r="F40" s="64"/>
      <c r="G40" s="64"/>
      <c r="H40" s="64"/>
      <c r="I40" s="55"/>
      <c r="J40" s="60"/>
      <c r="K40" s="13" t="str">
        <f t="shared" si="1"/>
        <v/>
      </c>
      <c r="L40" s="41" t="str">
        <f>IF(J40&gt;1,AVERAGE(K39:K41),"")</f>
        <v/>
      </c>
      <c r="M40" s="42" t="str">
        <f t="shared" si="0"/>
        <v/>
      </c>
      <c r="N40" s="137"/>
    </row>
    <row r="41" spans="1:14" x14ac:dyDescent="0.2">
      <c r="A41" s="72"/>
      <c r="B41" s="73"/>
      <c r="C41" s="74"/>
      <c r="D41" s="74"/>
      <c r="E41" s="74"/>
      <c r="F41" s="74"/>
      <c r="G41" s="74"/>
      <c r="H41" s="74"/>
      <c r="I41" s="82"/>
      <c r="J41" s="75"/>
      <c r="K41" s="76" t="str">
        <f t="shared" si="1"/>
        <v/>
      </c>
      <c r="L41" s="77" t="str">
        <f>IF(J41&gt;1,AVERAGE(K39:K41),"")</f>
        <v/>
      </c>
      <c r="M41" s="42" t="str">
        <f t="shared" si="0"/>
        <v/>
      </c>
      <c r="N41" s="138"/>
    </row>
    <row r="42" spans="1:14" x14ac:dyDescent="0.2">
      <c r="A42" s="78"/>
      <c r="B42" s="16"/>
      <c r="C42" s="66"/>
      <c r="D42" s="66"/>
      <c r="E42" s="66"/>
      <c r="F42" s="66"/>
      <c r="G42" s="66"/>
      <c r="H42" s="66"/>
      <c r="I42" s="56"/>
      <c r="J42" s="62"/>
      <c r="K42" s="17" t="str">
        <f t="shared" si="1"/>
        <v/>
      </c>
      <c r="L42" s="45" t="str">
        <f>IF(J42&gt;1,AVERAGE(K42:K44),"")</f>
        <v/>
      </c>
      <c r="M42" s="42" t="str">
        <f t="shared" si="0"/>
        <v/>
      </c>
      <c r="N42" s="139" t="str">
        <f>IF(COUNT(M42:M44)&gt;0,COUNT(M42:M44)-1,"")</f>
        <v/>
      </c>
    </row>
    <row r="43" spans="1:14" x14ac:dyDescent="0.2">
      <c r="A43" s="50"/>
      <c r="B43" s="49"/>
      <c r="C43" s="64"/>
      <c r="D43" s="64"/>
      <c r="E43" s="64"/>
      <c r="F43" s="64"/>
      <c r="G43" s="64"/>
      <c r="H43" s="64"/>
      <c r="I43" s="55"/>
      <c r="J43" s="60"/>
      <c r="K43" s="13" t="str">
        <f t="shared" si="1"/>
        <v/>
      </c>
      <c r="L43" s="41" t="str">
        <f>IF(J43&gt;1,AVERAGE(K42:K44),"")</f>
        <v/>
      </c>
      <c r="M43" s="42" t="str">
        <f t="shared" si="0"/>
        <v/>
      </c>
      <c r="N43" s="137"/>
    </row>
    <row r="44" spans="1:14" x14ac:dyDescent="0.2">
      <c r="A44" s="79"/>
      <c r="B44" s="14"/>
      <c r="C44" s="65"/>
      <c r="D44" s="65"/>
      <c r="E44" s="65"/>
      <c r="F44" s="65"/>
      <c r="G44" s="65"/>
      <c r="H44" s="65"/>
      <c r="I44" s="57"/>
      <c r="J44" s="61"/>
      <c r="K44" s="15" t="str">
        <f t="shared" si="1"/>
        <v/>
      </c>
      <c r="L44" s="52" t="str">
        <f>IF(J44&gt;1,AVERAGE(K42:K44),"")</f>
        <v/>
      </c>
      <c r="M44" s="83" t="str">
        <f t="shared" si="0"/>
        <v/>
      </c>
      <c r="N44" s="140"/>
    </row>
    <row r="45" spans="1:14" x14ac:dyDescent="0.2">
      <c r="A45" s="48"/>
      <c r="B45" s="12"/>
      <c r="C45" s="63"/>
      <c r="D45" s="63"/>
      <c r="E45" s="63"/>
      <c r="F45" s="63"/>
      <c r="G45" s="63"/>
      <c r="H45" s="63"/>
      <c r="I45" s="54"/>
      <c r="J45" s="59"/>
      <c r="K45" s="13" t="str">
        <f t="shared" si="1"/>
        <v/>
      </c>
      <c r="L45" s="41" t="str">
        <f>IF(J45&gt;1,AVERAGE(K45:K47),"")</f>
        <v/>
      </c>
      <c r="M45" s="51" t="str">
        <f t="shared" si="0"/>
        <v/>
      </c>
      <c r="N45" s="137" t="str">
        <f>IF(COUNT(M45:M47)&gt;0,COUNT(M45:M47)-1,"")</f>
        <v/>
      </c>
    </row>
    <row r="46" spans="1:14" x14ac:dyDescent="0.2">
      <c r="A46" s="50"/>
      <c r="B46" s="49"/>
      <c r="C46" s="64"/>
      <c r="D46" s="64"/>
      <c r="E46" s="64"/>
      <c r="F46" s="64"/>
      <c r="G46" s="64"/>
      <c r="H46" s="64"/>
      <c r="I46" s="55"/>
      <c r="J46" s="60"/>
      <c r="K46" s="13" t="str">
        <f t="shared" si="1"/>
        <v/>
      </c>
      <c r="L46" s="41" t="str">
        <f>IF(J46&gt;1,AVERAGE(K45:K47),"")</f>
        <v/>
      </c>
      <c r="M46" s="42" t="str">
        <f t="shared" si="0"/>
        <v/>
      </c>
      <c r="N46" s="137"/>
    </row>
    <row r="47" spans="1:14" ht="13.5" thickBot="1" x14ac:dyDescent="0.25">
      <c r="A47" s="44"/>
      <c r="B47" s="18"/>
      <c r="C47" s="67"/>
      <c r="D47" s="67"/>
      <c r="E47" s="67"/>
      <c r="F47" s="67"/>
      <c r="G47" s="67"/>
      <c r="H47" s="67"/>
      <c r="I47" s="58"/>
      <c r="J47" s="61"/>
      <c r="K47" s="13" t="str">
        <f t="shared" si="1"/>
        <v/>
      </c>
      <c r="L47" s="52" t="str">
        <f>IF(J47&gt;1,AVERAGE(K45:K47),"")</f>
        <v/>
      </c>
      <c r="M47" s="42" t="str">
        <f t="shared" si="0"/>
        <v/>
      </c>
      <c r="N47" s="140"/>
    </row>
    <row r="48" spans="1:14" ht="13.5" thickBot="1" x14ac:dyDescent="0.25">
      <c r="L48" s="4" t="s">
        <v>94</v>
      </c>
      <c r="M48" s="19">
        <f>SUM(M9:M47)</f>
        <v>3.0505019558380038E-2</v>
      </c>
      <c r="N48" s="53">
        <f>SUM(N9:N47)</f>
        <v>16</v>
      </c>
    </row>
    <row r="49" spans="1:13" ht="13.5" thickBot="1" x14ac:dyDescent="0.25">
      <c r="A49" s="20" t="s">
        <v>88</v>
      </c>
      <c r="I49" s="21"/>
      <c r="J49" s="22"/>
      <c r="K49" s="23"/>
      <c r="L49" s="4" t="s">
        <v>95</v>
      </c>
      <c r="M49" s="24">
        <f>2*M48</f>
        <v>6.1010039116760076E-2</v>
      </c>
    </row>
    <row r="50" spans="1:13" ht="13.5" thickBot="1" x14ac:dyDescent="0.25">
      <c r="A50" s="148"/>
      <c r="B50" s="148"/>
      <c r="C50" s="148"/>
      <c r="D50" s="148"/>
      <c r="E50" s="148"/>
      <c r="F50" s="148"/>
      <c r="G50" s="148"/>
      <c r="H50" s="148"/>
      <c r="I50" s="25"/>
      <c r="J50" s="22"/>
      <c r="K50" s="26"/>
    </row>
    <row r="51" spans="1:13" ht="14.25" x14ac:dyDescent="0.25">
      <c r="A51" s="148"/>
      <c r="B51" s="148"/>
      <c r="C51" s="148"/>
      <c r="D51" s="148"/>
      <c r="E51" s="148"/>
      <c r="F51" s="148"/>
      <c r="G51" s="148"/>
      <c r="H51" s="148"/>
      <c r="I51" s="25"/>
      <c r="J51" s="27"/>
      <c r="K51" s="27"/>
      <c r="M51" s="28" t="s">
        <v>109</v>
      </c>
    </row>
    <row r="52" spans="1:13" ht="13.5" thickBot="1" x14ac:dyDescent="0.25">
      <c r="A52" s="148"/>
      <c r="B52" s="148"/>
      <c r="C52" s="148"/>
      <c r="D52" s="148"/>
      <c r="E52" s="148"/>
      <c r="F52" s="148"/>
      <c r="G52" s="148"/>
      <c r="H52" s="148"/>
      <c r="M52" s="29">
        <f>(M49/N48)^0.5</f>
        <v>6.1750525866566548E-2</v>
      </c>
    </row>
    <row r="53" spans="1:13" x14ac:dyDescent="0.2">
      <c r="A53" s="148"/>
      <c r="B53" s="148"/>
      <c r="C53" s="148"/>
      <c r="D53" s="148"/>
      <c r="E53" s="148"/>
      <c r="F53" s="148"/>
      <c r="G53" s="148"/>
      <c r="H53" s="148"/>
      <c r="J53" s="3"/>
      <c r="K53" s="30"/>
    </row>
    <row r="54" spans="1:13" x14ac:dyDescent="0.2">
      <c r="A54" s="148"/>
      <c r="B54" s="148"/>
      <c r="C54" s="148"/>
      <c r="D54" s="148"/>
      <c r="E54" s="148"/>
      <c r="F54" s="148"/>
      <c r="G54" s="148"/>
      <c r="H54" s="148"/>
      <c r="J54" s="31"/>
      <c r="K54" s="68" t="s">
        <v>25</v>
      </c>
      <c r="L54" s="69">
        <f>MIN(L9:L47)</f>
        <v>8.6664350749411856</v>
      </c>
    </row>
    <row r="55" spans="1:13" x14ac:dyDescent="0.2">
      <c r="A55" s="148"/>
      <c r="B55" s="148"/>
      <c r="C55" s="148"/>
      <c r="D55" s="148"/>
      <c r="E55" s="148"/>
      <c r="F55" s="148"/>
      <c r="G55" s="148"/>
      <c r="H55" s="148"/>
      <c r="K55" s="70" t="s">
        <v>26</v>
      </c>
      <c r="L55" s="71">
        <f>MAX(L9:L47)</f>
        <v>8.8380052959522697</v>
      </c>
    </row>
    <row r="56" spans="1:13" x14ac:dyDescent="0.2">
      <c r="A56" s="148"/>
      <c r="B56" s="148"/>
      <c r="C56" s="148"/>
      <c r="D56" s="148"/>
      <c r="E56" s="148"/>
      <c r="F56" s="148"/>
      <c r="G56" s="148"/>
      <c r="H56" s="148"/>
    </row>
    <row r="60" spans="1:13" x14ac:dyDescent="0.2">
      <c r="A60" s="4"/>
    </row>
    <row r="61" spans="1:13" x14ac:dyDescent="0.2">
      <c r="A61" s="32"/>
      <c r="B61" s="32"/>
    </row>
    <row r="62" spans="1:13" x14ac:dyDescent="0.2">
      <c r="B62" s="4"/>
    </row>
    <row r="63" spans="1:13" x14ac:dyDescent="0.2">
      <c r="B63" s="4"/>
    </row>
  </sheetData>
  <sheetProtection selectLockedCells="1"/>
  <mergeCells count="19">
    <mergeCell ref="N27:N29"/>
    <mergeCell ref="B3:D3"/>
    <mergeCell ref="B4:D4"/>
    <mergeCell ref="F4:I4"/>
    <mergeCell ref="B5:D5"/>
    <mergeCell ref="B6:D6"/>
    <mergeCell ref="N9:N11"/>
    <mergeCell ref="N12:N14"/>
    <mergeCell ref="N15:N17"/>
    <mergeCell ref="N18:N20"/>
    <mergeCell ref="N21:N23"/>
    <mergeCell ref="N24:N26"/>
    <mergeCell ref="A50:H56"/>
    <mergeCell ref="N30:N32"/>
    <mergeCell ref="N33:N35"/>
    <mergeCell ref="N36:N38"/>
    <mergeCell ref="N39:N41"/>
    <mergeCell ref="N42:N44"/>
    <mergeCell ref="N45:N47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N63"/>
  <sheetViews>
    <sheetView zoomScale="70" zoomScaleNormal="70" workbookViewId="0">
      <selection activeCell="M8" sqref="M8"/>
    </sheetView>
  </sheetViews>
  <sheetFormatPr baseColWidth="10" defaultColWidth="11.42578125" defaultRowHeight="12.75" x14ac:dyDescent="0.2"/>
  <cols>
    <col min="1" max="1" width="11" style="2" customWidth="1"/>
    <col min="2" max="8" width="11.42578125" style="2"/>
    <col min="9" max="9" width="16.85546875" style="2" bestFit="1" customWidth="1"/>
    <col min="10" max="10" width="12.140625" style="2" customWidth="1"/>
    <col min="11" max="11" width="11.42578125" style="2"/>
    <col min="12" max="12" width="17.5703125" style="2" customWidth="1"/>
    <col min="13" max="13" width="26.7109375" style="2" customWidth="1"/>
    <col min="14" max="14" width="21.7109375" style="2" customWidth="1"/>
    <col min="15" max="16384" width="11.42578125" style="2"/>
  </cols>
  <sheetData>
    <row r="1" spans="1:14" ht="18" x14ac:dyDescent="0.25">
      <c r="A1" s="1" t="s">
        <v>143</v>
      </c>
    </row>
    <row r="3" spans="1:14" x14ac:dyDescent="0.2">
      <c r="A3" s="3" t="s">
        <v>100</v>
      </c>
      <c r="B3" s="141" t="s">
        <v>131</v>
      </c>
      <c r="C3" s="142"/>
      <c r="D3" s="143"/>
      <c r="F3" s="4"/>
    </row>
    <row r="4" spans="1:14" x14ac:dyDescent="0.2">
      <c r="A4" s="3" t="s">
        <v>98</v>
      </c>
      <c r="B4" s="141" t="s">
        <v>36</v>
      </c>
      <c r="C4" s="142"/>
      <c r="D4" s="143"/>
      <c r="F4" s="144" t="s">
        <v>27</v>
      </c>
      <c r="G4" s="145"/>
      <c r="H4" s="145"/>
      <c r="I4" s="146"/>
    </row>
    <row r="5" spans="1:14" x14ac:dyDescent="0.2">
      <c r="A5" s="5"/>
      <c r="B5" s="141" t="s">
        <v>130</v>
      </c>
      <c r="C5" s="142"/>
      <c r="D5" s="143"/>
      <c r="H5" s="5" t="s">
        <v>96</v>
      </c>
      <c r="I5" s="6" t="s">
        <v>97</v>
      </c>
    </row>
    <row r="6" spans="1:14" x14ac:dyDescent="0.2">
      <c r="A6" s="7"/>
      <c r="B6" s="147"/>
      <c r="C6" s="147"/>
      <c r="D6" s="147"/>
    </row>
    <row r="7" spans="1:14" ht="13.5" thickBot="1" x14ac:dyDescent="0.25"/>
    <row r="8" spans="1:14" ht="15" thickBot="1" x14ac:dyDescent="0.25">
      <c r="A8" s="8" t="s">
        <v>89</v>
      </c>
      <c r="B8" s="9"/>
      <c r="C8" s="10"/>
      <c r="D8" s="11"/>
      <c r="E8" s="10"/>
      <c r="F8" s="10"/>
      <c r="G8" s="11"/>
      <c r="H8" s="10"/>
      <c r="I8" s="10"/>
      <c r="J8" s="10" t="s">
        <v>90</v>
      </c>
      <c r="K8" s="10" t="s">
        <v>91</v>
      </c>
      <c r="L8" s="116" t="s">
        <v>92</v>
      </c>
      <c r="M8" s="117" t="s">
        <v>150</v>
      </c>
      <c r="N8" s="118" t="s">
        <v>93</v>
      </c>
    </row>
    <row r="9" spans="1:14" x14ac:dyDescent="0.2">
      <c r="A9" s="46">
        <v>2</v>
      </c>
      <c r="B9" s="12"/>
      <c r="C9" s="63"/>
      <c r="D9" s="63"/>
      <c r="E9" s="63"/>
      <c r="F9" s="63"/>
      <c r="G9" s="63"/>
      <c r="H9" s="63"/>
      <c r="I9" s="54"/>
      <c r="J9" s="59">
        <v>482107.35586481111</v>
      </c>
      <c r="K9" s="13">
        <f>IF(J9&gt;1,LOG10(J9),"")</f>
        <v>5.6831437578823554</v>
      </c>
      <c r="L9" s="41">
        <f>IF(J9&gt;1,AVERAGE(K9:K11),"")</f>
        <v>5.6989759500633097</v>
      </c>
      <c r="M9" s="42">
        <f t="shared" ref="M9:M47" si="0">IF(J9&gt;1,(K9-L9)^2,"")</f>
        <v>2.5065830925467142E-4</v>
      </c>
      <c r="N9" s="137">
        <f>IF(COUNT(M9:M11)&gt;0,COUNT(M9:M11)-1,"")</f>
        <v>2</v>
      </c>
    </row>
    <row r="10" spans="1:14" x14ac:dyDescent="0.2">
      <c r="A10" s="48"/>
      <c r="B10" s="49"/>
      <c r="C10" s="64"/>
      <c r="D10" s="64"/>
      <c r="E10" s="64"/>
      <c r="F10" s="64"/>
      <c r="G10" s="64"/>
      <c r="H10" s="64"/>
      <c r="I10" s="55"/>
      <c r="J10" s="60">
        <v>542596.34888438135</v>
      </c>
      <c r="K10" s="13">
        <f t="shared" ref="K10:K47" si="1">IF(J10&gt;1,LOG10(J10),"")</f>
        <v>5.7344768670800175</v>
      </c>
      <c r="L10" s="41">
        <f>IF(J10&gt;1,AVERAGE(K9:K11),"")</f>
        <v>5.6989759500633097</v>
      </c>
      <c r="M10" s="42">
        <f t="shared" si="0"/>
        <v>1.2603151090271711E-3</v>
      </c>
      <c r="N10" s="137"/>
    </row>
    <row r="11" spans="1:14" x14ac:dyDescent="0.2">
      <c r="A11" s="72"/>
      <c r="B11" s="73"/>
      <c r="C11" s="74"/>
      <c r="D11" s="74"/>
      <c r="E11" s="74"/>
      <c r="F11" s="74"/>
      <c r="G11" s="74"/>
      <c r="H11" s="74"/>
      <c r="I11" s="55"/>
      <c r="J11" s="75">
        <v>477867.20321931597</v>
      </c>
      <c r="K11" s="76">
        <f t="shared" si="1"/>
        <v>5.6793072252275536</v>
      </c>
      <c r="L11" s="77">
        <f>IF(J11&gt;1,AVERAGE(K9:K11),"")</f>
        <v>5.6989759500633097</v>
      </c>
      <c r="M11" s="42">
        <f t="shared" si="0"/>
        <v>3.868587366646889E-4</v>
      </c>
      <c r="N11" s="138"/>
    </row>
    <row r="12" spans="1:14" x14ac:dyDescent="0.2">
      <c r="A12" s="78">
        <v>5</v>
      </c>
      <c r="B12" s="16"/>
      <c r="C12" s="66"/>
      <c r="D12" s="66"/>
      <c r="E12" s="66"/>
      <c r="F12" s="66"/>
      <c r="G12" s="66"/>
      <c r="H12" s="66"/>
      <c r="I12" s="56"/>
      <c r="J12" s="62">
        <v>375000</v>
      </c>
      <c r="K12" s="17">
        <f t="shared" si="1"/>
        <v>5.5740312677277188</v>
      </c>
      <c r="L12" s="45">
        <f>IF(J12&gt;1,AVERAGE(K12:K14),"")</f>
        <v>5.6067611933423462</v>
      </c>
      <c r="M12" s="42">
        <f t="shared" si="0"/>
        <v>1.0712480307390427E-3</v>
      </c>
      <c r="N12" s="139">
        <f>IF(COUNT(M12:M14)&gt;0,COUNT(M12:M14)-1,"")</f>
        <v>2</v>
      </c>
    </row>
    <row r="13" spans="1:14" x14ac:dyDescent="0.2">
      <c r="A13" s="40"/>
      <c r="B13" s="49"/>
      <c r="C13" s="63"/>
      <c r="D13" s="63"/>
      <c r="E13" s="63"/>
      <c r="F13" s="63"/>
      <c r="G13" s="63"/>
      <c r="H13" s="63"/>
      <c r="I13" s="55"/>
      <c r="J13" s="60">
        <v>430000</v>
      </c>
      <c r="K13" s="13">
        <f t="shared" si="1"/>
        <v>5.6334684555795862</v>
      </c>
      <c r="L13" s="41">
        <f>IF(J13&gt;1,AVERAGE(K12:K14),"")</f>
        <v>5.6067611933423462</v>
      </c>
      <c r="M13" s="51">
        <f t="shared" si="0"/>
        <v>7.1327785620870355E-4</v>
      </c>
      <c r="N13" s="137"/>
    </row>
    <row r="14" spans="1:14" x14ac:dyDescent="0.2">
      <c r="A14" s="79"/>
      <c r="B14" s="14"/>
      <c r="C14" s="80"/>
      <c r="D14" s="80"/>
      <c r="E14" s="80"/>
      <c r="F14" s="80"/>
      <c r="G14" s="80"/>
      <c r="H14" s="80"/>
      <c r="I14" s="57"/>
      <c r="J14" s="61">
        <v>410000</v>
      </c>
      <c r="K14" s="15">
        <f t="shared" si="1"/>
        <v>5.6127838567197355</v>
      </c>
      <c r="L14" s="81">
        <f>IF(J14&gt;1,AVERAGE(K12:K14),"")</f>
        <v>5.6067611933423462</v>
      </c>
      <c r="M14" s="43">
        <f t="shared" si="0"/>
        <v>3.6272474157345265E-5</v>
      </c>
      <c r="N14" s="140"/>
    </row>
    <row r="15" spans="1:14" x14ac:dyDescent="0.2">
      <c r="A15" s="48">
        <v>6</v>
      </c>
      <c r="B15" s="12"/>
      <c r="C15" s="63"/>
      <c r="D15" s="63"/>
      <c r="E15" s="63"/>
      <c r="F15" s="63"/>
      <c r="G15" s="63"/>
      <c r="H15" s="63"/>
      <c r="I15" s="54"/>
      <c r="J15" s="59">
        <v>344311.37724550901</v>
      </c>
      <c r="K15" s="13">
        <f t="shared" si="1"/>
        <v>5.5369513735420472</v>
      </c>
      <c r="L15" s="41">
        <f>IF(J15&gt;1,AVERAGE(K15:K17),"")</f>
        <v>5.5789718198178946</v>
      </c>
      <c r="M15" s="51">
        <f t="shared" si="0"/>
        <v>1.765717905221372E-3</v>
      </c>
      <c r="N15" s="137">
        <f>IF(COUNT(M15:M17)&gt;0,COUNT(M15:M17)-1,"")</f>
        <v>2</v>
      </c>
    </row>
    <row r="16" spans="1:14" x14ac:dyDescent="0.2">
      <c r="A16" s="40"/>
      <c r="B16" s="49"/>
      <c r="C16" s="64"/>
      <c r="D16" s="64"/>
      <c r="E16" s="64"/>
      <c r="F16" s="64"/>
      <c r="G16" s="64"/>
      <c r="H16" s="64"/>
      <c r="I16" s="55"/>
      <c r="J16" s="60">
        <v>346534.65346534655</v>
      </c>
      <c r="K16" s="13">
        <f t="shared" si="1"/>
        <v>5.5397466705676335</v>
      </c>
      <c r="L16" s="41">
        <f>IF(J16&gt;1,AVERAGE(K15:K17),"")</f>
        <v>5.5789718198178946</v>
      </c>
      <c r="M16" s="42">
        <f t="shared" si="0"/>
        <v>1.5386123337052594E-3</v>
      </c>
      <c r="N16" s="137"/>
    </row>
    <row r="17" spans="1:14" x14ac:dyDescent="0.2">
      <c r="A17" s="72"/>
      <c r="B17" s="73"/>
      <c r="C17" s="74"/>
      <c r="D17" s="74"/>
      <c r="E17" s="74"/>
      <c r="F17" s="74"/>
      <c r="G17" s="74"/>
      <c r="H17" s="74"/>
      <c r="I17" s="82"/>
      <c r="J17" s="75">
        <v>457317.07317073178</v>
      </c>
      <c r="K17" s="76">
        <f t="shared" si="1"/>
        <v>5.6602174153440021</v>
      </c>
      <c r="L17" s="77">
        <f>IF(J17&gt;1,AVERAGE(K15:K17),"")</f>
        <v>5.5789718198178946</v>
      </c>
      <c r="M17" s="42">
        <f t="shared" si="0"/>
        <v>6.600846792391867E-3</v>
      </c>
      <c r="N17" s="138"/>
    </row>
    <row r="18" spans="1:14" x14ac:dyDescent="0.2">
      <c r="A18" s="78">
        <v>8</v>
      </c>
      <c r="B18" s="16"/>
      <c r="C18" s="66"/>
      <c r="D18" s="66"/>
      <c r="E18" s="66"/>
      <c r="F18" s="66"/>
      <c r="G18" s="66"/>
      <c r="H18" s="66"/>
      <c r="I18" s="56"/>
      <c r="J18" s="62">
        <v>382000</v>
      </c>
      <c r="K18" s="17">
        <f t="shared" si="1"/>
        <v>5.5820633629117085</v>
      </c>
      <c r="L18" s="45">
        <f>IF(J18&gt;1,AVERAGE(K18:K20),"")</f>
        <v>5.6205530070531937</v>
      </c>
      <c r="M18" s="42">
        <f t="shared" si="0"/>
        <v>1.4814527061381704E-3</v>
      </c>
      <c r="N18" s="139">
        <f>IF(COUNT(M18:M20)&gt;0,COUNT(M18:M20)-1,"")</f>
        <v>2</v>
      </c>
    </row>
    <row r="19" spans="1:14" x14ac:dyDescent="0.2">
      <c r="A19" s="40"/>
      <c r="B19" s="49"/>
      <c r="C19" s="64"/>
      <c r="D19" s="64"/>
      <c r="E19" s="64"/>
      <c r="F19" s="64"/>
      <c r="G19" s="64"/>
      <c r="H19" s="64"/>
      <c r="I19" s="55"/>
      <c r="J19" s="60">
        <v>412500</v>
      </c>
      <c r="K19" s="13">
        <f t="shared" si="1"/>
        <v>5.6154239528859442</v>
      </c>
      <c r="L19" s="41">
        <f>IF(J19&gt;1,AVERAGE(K18:K20),"")</f>
        <v>5.6205530070531937</v>
      </c>
      <c r="M19" s="42">
        <f t="shared" si="0"/>
        <v>2.6307196650579603E-5</v>
      </c>
      <c r="N19" s="137"/>
    </row>
    <row r="20" spans="1:14" x14ac:dyDescent="0.2">
      <c r="A20" s="79"/>
      <c r="B20" s="14"/>
      <c r="C20" s="65"/>
      <c r="D20" s="65"/>
      <c r="E20" s="65"/>
      <c r="F20" s="65"/>
      <c r="G20" s="65"/>
      <c r="H20" s="65"/>
      <c r="I20" s="57"/>
      <c r="J20" s="61">
        <v>461500</v>
      </c>
      <c r="K20" s="15">
        <f t="shared" si="1"/>
        <v>5.6641717053619312</v>
      </c>
      <c r="L20" s="52">
        <f>IF(J20&gt;1,AVERAGE(K18:K20),"")</f>
        <v>5.6205530070531937</v>
      </c>
      <c r="M20" s="83">
        <f t="shared" si="0"/>
        <v>1.902590842148654E-3</v>
      </c>
      <c r="N20" s="140"/>
    </row>
    <row r="21" spans="1:14" x14ac:dyDescent="0.2">
      <c r="A21" s="48">
        <v>10</v>
      </c>
      <c r="B21" s="12"/>
      <c r="C21" s="63"/>
      <c r="D21" s="63"/>
      <c r="E21" s="63"/>
      <c r="F21" s="63"/>
      <c r="G21" s="63"/>
      <c r="H21" s="63"/>
      <c r="I21" s="54"/>
      <c r="J21" s="59">
        <v>515000</v>
      </c>
      <c r="K21" s="13">
        <f t="shared" si="1"/>
        <v>5.7118072290411908</v>
      </c>
      <c r="L21" s="41">
        <f>IF(J21&gt;1,AVERAGE(K21:K23),"")</f>
        <v>5.7103121789277225</v>
      </c>
      <c r="M21" s="51">
        <f t="shared" si="0"/>
        <v>2.2351748417815411E-6</v>
      </c>
      <c r="N21" s="137">
        <f>IF(COUNT(M21:M23)&gt;0,COUNT(M21:M23)-1,"")</f>
        <v>2</v>
      </c>
    </row>
    <row r="22" spans="1:14" x14ac:dyDescent="0.2">
      <c r="A22" s="40"/>
      <c r="B22" s="49"/>
      <c r="C22" s="64"/>
      <c r="D22" s="64"/>
      <c r="E22" s="64"/>
      <c r="F22" s="64"/>
      <c r="G22" s="64"/>
      <c r="H22" s="64"/>
      <c r="I22" s="55"/>
      <c r="J22" s="60">
        <v>500000</v>
      </c>
      <c r="K22" s="13">
        <f t="shared" si="1"/>
        <v>5.6989700043360187</v>
      </c>
      <c r="L22" s="41">
        <f>IF(J22&gt;1,AVERAGE(K21:K23),"")</f>
        <v>5.7103121789277225</v>
      </c>
      <c r="M22" s="42">
        <f t="shared" si="0"/>
        <v>1.2864492446868953E-4</v>
      </c>
      <c r="N22" s="137"/>
    </row>
    <row r="23" spans="1:14" x14ac:dyDescent="0.2">
      <c r="A23" s="72"/>
      <c r="B23" s="73"/>
      <c r="C23" s="74"/>
      <c r="D23" s="74"/>
      <c r="E23" s="74"/>
      <c r="F23" s="74"/>
      <c r="G23" s="74"/>
      <c r="H23" s="74"/>
      <c r="I23" s="82"/>
      <c r="J23" s="75">
        <v>525000</v>
      </c>
      <c r="K23" s="76">
        <f t="shared" si="1"/>
        <v>5.720159303405957</v>
      </c>
      <c r="L23" s="77">
        <f>IF(J23&gt;1,AVERAGE(K21:K23),"")</f>
        <v>5.7103121789277225</v>
      </c>
      <c r="M23" s="42">
        <f t="shared" si="0"/>
        <v>9.6965860489846021E-5</v>
      </c>
      <c r="N23" s="138"/>
    </row>
    <row r="24" spans="1:14" x14ac:dyDescent="0.2">
      <c r="A24" s="78">
        <v>13</v>
      </c>
      <c r="B24" s="16"/>
      <c r="C24" s="66"/>
      <c r="D24" s="66"/>
      <c r="E24" s="66"/>
      <c r="F24" s="66"/>
      <c r="G24" s="66"/>
      <c r="H24" s="66"/>
      <c r="I24" s="56"/>
      <c r="J24" s="62">
        <v>583333.33333333337</v>
      </c>
      <c r="K24" s="17">
        <f t="shared" si="1"/>
        <v>5.7659167939666318</v>
      </c>
      <c r="L24" s="45">
        <f>IF(J24&gt;1,AVERAGE(K24:K26),"")</f>
        <v>5.8089398187696846</v>
      </c>
      <c r="M24" s="42">
        <f t="shared" si="0"/>
        <v>1.8509806632040927E-3</v>
      </c>
      <c r="N24" s="139">
        <f>IF(COUNT(M24:M26)&gt;0,COUNT(M24:M26)-1,"")</f>
        <v>2</v>
      </c>
    </row>
    <row r="25" spans="1:14" x14ac:dyDescent="0.2">
      <c r="A25" s="40"/>
      <c r="B25" s="49"/>
      <c r="C25" s="64"/>
      <c r="D25" s="64"/>
      <c r="E25" s="64"/>
      <c r="F25" s="64"/>
      <c r="G25" s="64"/>
      <c r="H25" s="64"/>
      <c r="I25" s="55"/>
      <c r="J25" s="60">
        <v>730000</v>
      </c>
      <c r="K25" s="13">
        <f t="shared" si="1"/>
        <v>5.8633228601204559</v>
      </c>
      <c r="L25" s="41">
        <f>IF(J25&gt;1,AVERAGE(K24:K26),"")</f>
        <v>5.8089398187696846</v>
      </c>
      <c r="M25" s="42">
        <f t="shared" si="0"/>
        <v>2.9575151865597034E-3</v>
      </c>
      <c r="N25" s="137"/>
    </row>
    <row r="26" spans="1:14" x14ac:dyDescent="0.2">
      <c r="A26" s="79"/>
      <c r="B26" s="14"/>
      <c r="C26" s="65"/>
      <c r="D26" s="65"/>
      <c r="E26" s="65"/>
      <c r="F26" s="65"/>
      <c r="G26" s="65"/>
      <c r="H26" s="65"/>
      <c r="I26" s="57"/>
      <c r="J26" s="61">
        <v>627450.98039215687</v>
      </c>
      <c r="K26" s="15">
        <f t="shared" si="1"/>
        <v>5.7975798022219696</v>
      </c>
      <c r="L26" s="52">
        <f>IF(J26&gt;1,AVERAGE(K24:K26),"")</f>
        <v>5.8089398187696846</v>
      </c>
      <c r="M26" s="83">
        <f t="shared" si="0"/>
        <v>1.2904997596435892E-4</v>
      </c>
      <c r="N26" s="140"/>
    </row>
    <row r="27" spans="1:14" x14ac:dyDescent="0.2">
      <c r="A27" s="48">
        <v>14</v>
      </c>
      <c r="B27" s="12"/>
      <c r="C27" s="63"/>
      <c r="D27" s="63"/>
      <c r="E27" s="63"/>
      <c r="F27" s="63"/>
      <c r="G27" s="63"/>
      <c r="H27" s="63"/>
      <c r="I27" s="54"/>
      <c r="J27" s="59">
        <v>283203.125</v>
      </c>
      <c r="K27" s="13">
        <f t="shared" si="1"/>
        <v>5.452098041259144</v>
      </c>
      <c r="L27" s="41">
        <f>IF(J27&gt;1,AVERAGE(K27:K29),"")</f>
        <v>5.4239065121040761</v>
      </c>
      <c r="M27" s="51">
        <f t="shared" si="0"/>
        <v>7.9476231610104006E-4</v>
      </c>
      <c r="N27" s="137">
        <f>IF(COUNT(M27:M29)&gt;0,COUNT(M27:M29)-1,"")</f>
        <v>2</v>
      </c>
    </row>
    <row r="28" spans="1:14" x14ac:dyDescent="0.2">
      <c r="A28" s="40"/>
      <c r="B28" s="49"/>
      <c r="C28" s="64"/>
      <c r="D28" s="64"/>
      <c r="E28" s="64"/>
      <c r="F28" s="64"/>
      <c r="G28" s="64"/>
      <c r="H28" s="64"/>
      <c r="I28" s="55"/>
      <c r="J28" s="60">
        <v>210000</v>
      </c>
      <c r="K28" s="13">
        <f t="shared" si="1"/>
        <v>5.3222192947339195</v>
      </c>
      <c r="L28" s="41">
        <f>IF(J28&gt;1,AVERAGE(K27:K29),"")</f>
        <v>5.4239065121040761</v>
      </c>
      <c r="M28" s="42">
        <f t="shared" si="0"/>
        <v>1.0340290176485483E-2</v>
      </c>
      <c r="N28" s="137"/>
    </row>
    <row r="29" spans="1:14" x14ac:dyDescent="0.2">
      <c r="A29" s="72"/>
      <c r="B29" s="73"/>
      <c r="C29" s="74"/>
      <c r="D29" s="74"/>
      <c r="E29" s="74"/>
      <c r="F29" s="74"/>
      <c r="G29" s="74"/>
      <c r="H29" s="74"/>
      <c r="I29" s="82"/>
      <c r="J29" s="75">
        <v>314341.84675834968</v>
      </c>
      <c r="K29" s="76">
        <f t="shared" si="1"/>
        <v>5.4974022003191658</v>
      </c>
      <c r="L29" s="77">
        <f>IF(J29&gt;1,AVERAGE(K27:K29),"")</f>
        <v>5.4239065121040761</v>
      </c>
      <c r="M29" s="42">
        <f t="shared" si="0"/>
        <v>5.4016161862096707E-3</v>
      </c>
      <c r="N29" s="138"/>
    </row>
    <row r="30" spans="1:14" x14ac:dyDescent="0.2">
      <c r="A30" s="78">
        <v>16</v>
      </c>
      <c r="B30" s="16"/>
      <c r="C30" s="66"/>
      <c r="D30" s="66"/>
      <c r="E30" s="66"/>
      <c r="F30" s="66"/>
      <c r="G30" s="66"/>
      <c r="H30" s="66"/>
      <c r="I30" s="56"/>
      <c r="J30" s="62">
        <v>291750.50301810872</v>
      </c>
      <c r="K30" s="17">
        <f t="shared" si="1"/>
        <v>5.4650116135016429</v>
      </c>
      <c r="L30" s="45">
        <f>IF(J30&gt;1,AVERAGE(K30:K32),"")</f>
        <v>5.4991190765130185</v>
      </c>
      <c r="M30" s="42">
        <f t="shared" si="0"/>
        <v>1.1633190330723527E-3</v>
      </c>
      <c r="N30" s="139">
        <f>IF(COUNT(M30:M32)&gt;0,COUNT(M30:M32)-1,"")</f>
        <v>2</v>
      </c>
    </row>
    <row r="31" spans="1:14" x14ac:dyDescent="0.2">
      <c r="A31" s="40"/>
      <c r="B31" s="49"/>
      <c r="C31" s="64"/>
      <c r="D31" s="64"/>
      <c r="E31" s="64"/>
      <c r="F31" s="64"/>
      <c r="G31" s="64"/>
      <c r="H31" s="64"/>
      <c r="I31" s="55"/>
      <c r="J31" s="60">
        <v>291750.50301810872</v>
      </c>
      <c r="K31" s="13">
        <f t="shared" si="1"/>
        <v>5.4650116135016429</v>
      </c>
      <c r="L31" s="41">
        <f>IF(J31&gt;1,AVERAGE(K30:K32),"")</f>
        <v>5.4991190765130185</v>
      </c>
      <c r="M31" s="42">
        <f t="shared" si="0"/>
        <v>1.1633190330723527E-3</v>
      </c>
      <c r="N31" s="137"/>
    </row>
    <row r="32" spans="1:14" x14ac:dyDescent="0.2">
      <c r="A32" s="79"/>
      <c r="B32" s="14"/>
      <c r="C32" s="65"/>
      <c r="D32" s="65"/>
      <c r="E32" s="65"/>
      <c r="F32" s="65"/>
      <c r="G32" s="65"/>
      <c r="H32" s="65"/>
      <c r="I32" s="57"/>
      <c r="J32" s="61">
        <v>369261.47704590822</v>
      </c>
      <c r="K32" s="15">
        <f t="shared" si="1"/>
        <v>5.5673340025357678</v>
      </c>
      <c r="L32" s="52">
        <f>IF(J32&gt;1,AVERAGE(K30:K32),"")</f>
        <v>5.4991190765130185</v>
      </c>
      <c r="M32" s="83">
        <f t="shared" si="0"/>
        <v>4.6532761322891688E-3</v>
      </c>
      <c r="N32" s="140"/>
    </row>
    <row r="33" spans="1:14" x14ac:dyDescent="0.2">
      <c r="A33" s="48">
        <v>17</v>
      </c>
      <c r="B33" s="12"/>
      <c r="C33" s="63"/>
      <c r="D33" s="63"/>
      <c r="E33" s="63"/>
      <c r="F33" s="63"/>
      <c r="G33" s="63"/>
      <c r="H33" s="63"/>
      <c r="I33" s="54"/>
      <c r="J33" s="59">
        <v>200000</v>
      </c>
      <c r="K33" s="13">
        <f t="shared" si="1"/>
        <v>5.3010299956639813</v>
      </c>
      <c r="L33" s="41">
        <f>IF(J33&gt;1,AVERAGE(K33:K35),"")</f>
        <v>5.3320610667752204</v>
      </c>
      <c r="M33" s="51">
        <f t="shared" si="0"/>
        <v>9.6292737431078097E-4</v>
      </c>
      <c r="N33" s="137">
        <f>IF(COUNT(M33:M35)&gt;0,COUNT(M33:M35)-1,"")</f>
        <v>2</v>
      </c>
    </row>
    <row r="34" spans="1:14" x14ac:dyDescent="0.2">
      <c r="A34" s="40"/>
      <c r="B34" s="49"/>
      <c r="C34" s="64"/>
      <c r="D34" s="64"/>
      <c r="E34" s="64"/>
      <c r="F34" s="64"/>
      <c r="G34" s="64"/>
      <c r="H34" s="64"/>
      <c r="I34" s="55"/>
      <c r="J34" s="60">
        <v>198250</v>
      </c>
      <c r="K34" s="13">
        <f t="shared" si="1"/>
        <v>5.2972131959896416</v>
      </c>
      <c r="L34" s="41">
        <f>IF(J34&gt;1,AVERAGE(K33:K35),"")</f>
        <v>5.3320610667752204</v>
      </c>
      <c r="M34" s="42">
        <f t="shared" si="0"/>
        <v>1.2143740982883983E-3</v>
      </c>
      <c r="N34" s="137"/>
    </row>
    <row r="35" spans="1:14" x14ac:dyDescent="0.2">
      <c r="A35" s="72"/>
      <c r="B35" s="73"/>
      <c r="C35" s="74"/>
      <c r="D35" s="74"/>
      <c r="E35" s="74"/>
      <c r="F35" s="74"/>
      <c r="G35" s="74"/>
      <c r="H35" s="74"/>
      <c r="I35" s="82"/>
      <c r="J35" s="75">
        <v>250000</v>
      </c>
      <c r="K35" s="76">
        <f t="shared" si="1"/>
        <v>5.3979400086720375</v>
      </c>
      <c r="L35" s="77">
        <f>IF(J35&gt;1,AVERAGE(K33:K35),"")</f>
        <v>5.3320610667752204</v>
      </c>
      <c r="M35" s="42">
        <f t="shared" si="0"/>
        <v>4.3400349854442024E-3</v>
      </c>
      <c r="N35" s="138"/>
    </row>
    <row r="36" spans="1:14" x14ac:dyDescent="0.2">
      <c r="A36" s="78">
        <v>18</v>
      </c>
      <c r="B36" s="16"/>
      <c r="C36" s="66"/>
      <c r="D36" s="66"/>
      <c r="E36" s="66"/>
      <c r="F36" s="66"/>
      <c r="G36" s="66"/>
      <c r="H36" s="66"/>
      <c r="I36" s="56"/>
      <c r="J36" s="62">
        <v>455000</v>
      </c>
      <c r="K36" s="17">
        <f t="shared" si="1"/>
        <v>5.6580113966571126</v>
      </c>
      <c r="L36" s="45">
        <f>IF(J36&gt;1,AVERAGE(K36:K38),"")</f>
        <v>5.6511928322065303</v>
      </c>
      <c r="M36" s="42">
        <f t="shared" si="0"/>
        <v>4.649282116674423E-5</v>
      </c>
      <c r="N36" s="139">
        <f>IF(COUNT(M36:M38)&gt;0,COUNT(M36:M38)-1,"")</f>
        <v>2</v>
      </c>
    </row>
    <row r="37" spans="1:14" x14ac:dyDescent="0.2">
      <c r="A37" s="50"/>
      <c r="B37" s="49"/>
      <c r="C37" s="64"/>
      <c r="D37" s="64"/>
      <c r="E37" s="64"/>
      <c r="F37" s="64"/>
      <c r="G37" s="64"/>
      <c r="H37" s="64"/>
      <c r="I37" s="55"/>
      <c r="J37" s="60">
        <v>395000</v>
      </c>
      <c r="K37" s="13">
        <f t="shared" si="1"/>
        <v>5.5965970956264606</v>
      </c>
      <c r="L37" s="41">
        <f>IF(J37&gt;1,AVERAGE(K36:K38),"")</f>
        <v>5.6511928322065303</v>
      </c>
      <c r="M37" s="42">
        <f t="shared" si="0"/>
        <v>2.9806944527203689E-3</v>
      </c>
      <c r="N37" s="137"/>
    </row>
    <row r="38" spans="1:14" x14ac:dyDescent="0.2">
      <c r="A38" s="79"/>
      <c r="B38" s="14"/>
      <c r="C38" s="65"/>
      <c r="D38" s="65"/>
      <c r="E38" s="65"/>
      <c r="F38" s="65"/>
      <c r="G38" s="65"/>
      <c r="H38" s="65"/>
      <c r="I38" s="57"/>
      <c r="J38" s="61">
        <v>500000</v>
      </c>
      <c r="K38" s="15">
        <f t="shared" si="1"/>
        <v>5.6989700043360187</v>
      </c>
      <c r="L38" s="52">
        <f>IF(J38&gt;1,AVERAGE(K36:K38),"")</f>
        <v>5.6511928322065303</v>
      </c>
      <c r="M38" s="83">
        <f t="shared" si="0"/>
        <v>2.2826581766907631E-3</v>
      </c>
      <c r="N38" s="140"/>
    </row>
    <row r="39" spans="1:14" x14ac:dyDescent="0.2">
      <c r="A39" s="48"/>
      <c r="B39" s="12"/>
      <c r="C39" s="63"/>
      <c r="D39" s="63"/>
      <c r="E39" s="63"/>
      <c r="F39" s="63"/>
      <c r="G39" s="63"/>
      <c r="H39" s="63"/>
      <c r="I39" s="54"/>
      <c r="J39" s="59"/>
      <c r="K39" s="13" t="str">
        <f t="shared" si="1"/>
        <v/>
      </c>
      <c r="L39" s="41" t="str">
        <f>IF(J39&gt;1,AVERAGE(K39:K41),"")</f>
        <v/>
      </c>
      <c r="M39" s="51" t="str">
        <f t="shared" si="0"/>
        <v/>
      </c>
      <c r="N39" s="137" t="str">
        <f>IF(COUNT(M39:M41)&gt;0,COUNT(M39:M41)-1,"")</f>
        <v/>
      </c>
    </row>
    <row r="40" spans="1:14" x14ac:dyDescent="0.2">
      <c r="A40" s="50"/>
      <c r="B40" s="49"/>
      <c r="C40" s="64"/>
      <c r="D40" s="64"/>
      <c r="E40" s="64"/>
      <c r="F40" s="64"/>
      <c r="G40" s="64"/>
      <c r="H40" s="64"/>
      <c r="I40" s="55"/>
      <c r="J40" s="60"/>
      <c r="K40" s="13" t="str">
        <f t="shared" si="1"/>
        <v/>
      </c>
      <c r="L40" s="41" t="str">
        <f>IF(J40&gt;1,AVERAGE(K39:K41),"")</f>
        <v/>
      </c>
      <c r="M40" s="42" t="str">
        <f t="shared" si="0"/>
        <v/>
      </c>
      <c r="N40" s="137"/>
    </row>
    <row r="41" spans="1:14" x14ac:dyDescent="0.2">
      <c r="A41" s="72"/>
      <c r="B41" s="73"/>
      <c r="C41" s="74"/>
      <c r="D41" s="74"/>
      <c r="E41" s="74"/>
      <c r="F41" s="74"/>
      <c r="G41" s="74"/>
      <c r="H41" s="74"/>
      <c r="I41" s="82"/>
      <c r="J41" s="75"/>
      <c r="K41" s="76" t="str">
        <f t="shared" si="1"/>
        <v/>
      </c>
      <c r="L41" s="77" t="str">
        <f>IF(J41&gt;1,AVERAGE(K39:K41),"")</f>
        <v/>
      </c>
      <c r="M41" s="42" t="str">
        <f t="shared" si="0"/>
        <v/>
      </c>
      <c r="N41" s="138"/>
    </row>
    <row r="42" spans="1:14" x14ac:dyDescent="0.2">
      <c r="A42" s="78"/>
      <c r="B42" s="16"/>
      <c r="C42" s="66"/>
      <c r="D42" s="66"/>
      <c r="E42" s="66"/>
      <c r="F42" s="66"/>
      <c r="G42" s="66"/>
      <c r="H42" s="66"/>
      <c r="I42" s="56"/>
      <c r="J42" s="62"/>
      <c r="K42" s="17" t="str">
        <f t="shared" si="1"/>
        <v/>
      </c>
      <c r="L42" s="45" t="str">
        <f>IF(J42&gt;1,AVERAGE(K42:K44),"")</f>
        <v/>
      </c>
      <c r="M42" s="42" t="str">
        <f t="shared" si="0"/>
        <v/>
      </c>
      <c r="N42" s="139" t="str">
        <f>IF(COUNT(M42:M44)&gt;0,COUNT(M42:M44)-1,"")</f>
        <v/>
      </c>
    </row>
    <row r="43" spans="1:14" x14ac:dyDescent="0.2">
      <c r="A43" s="50"/>
      <c r="B43" s="49"/>
      <c r="C43" s="64"/>
      <c r="D43" s="64"/>
      <c r="E43" s="64"/>
      <c r="F43" s="64"/>
      <c r="G43" s="64"/>
      <c r="H43" s="64"/>
      <c r="I43" s="55"/>
      <c r="J43" s="60"/>
      <c r="K43" s="13" t="str">
        <f t="shared" si="1"/>
        <v/>
      </c>
      <c r="L43" s="41" t="str">
        <f>IF(J43&gt;1,AVERAGE(K42:K44),"")</f>
        <v/>
      </c>
      <c r="M43" s="42" t="str">
        <f t="shared" si="0"/>
        <v/>
      </c>
      <c r="N43" s="137"/>
    </row>
    <row r="44" spans="1:14" x14ac:dyDescent="0.2">
      <c r="A44" s="79"/>
      <c r="B44" s="14"/>
      <c r="C44" s="65"/>
      <c r="D44" s="65"/>
      <c r="E44" s="65"/>
      <c r="F44" s="65"/>
      <c r="G44" s="65"/>
      <c r="H44" s="65"/>
      <c r="I44" s="57"/>
      <c r="J44" s="61"/>
      <c r="K44" s="15" t="str">
        <f t="shared" si="1"/>
        <v/>
      </c>
      <c r="L44" s="52" t="str">
        <f>IF(J44&gt;1,AVERAGE(K42:K44),"")</f>
        <v/>
      </c>
      <c r="M44" s="83" t="str">
        <f t="shared" si="0"/>
        <v/>
      </c>
      <c r="N44" s="140"/>
    </row>
    <row r="45" spans="1:14" x14ac:dyDescent="0.2">
      <c r="A45" s="48"/>
      <c r="B45" s="12"/>
      <c r="C45" s="63"/>
      <c r="D45" s="63"/>
      <c r="E45" s="63"/>
      <c r="F45" s="63"/>
      <c r="G45" s="63"/>
      <c r="H45" s="63"/>
      <c r="I45" s="54"/>
      <c r="J45" s="59"/>
      <c r="K45" s="13" t="str">
        <f t="shared" si="1"/>
        <v/>
      </c>
      <c r="L45" s="41" t="str">
        <f>IF(J45&gt;1,AVERAGE(K45:K47),"")</f>
        <v/>
      </c>
      <c r="M45" s="51" t="str">
        <f t="shared" si="0"/>
        <v/>
      </c>
      <c r="N45" s="137" t="str">
        <f>IF(COUNT(M45:M47)&gt;0,COUNT(M45:M47)-1,"")</f>
        <v/>
      </c>
    </row>
    <row r="46" spans="1:14" x14ac:dyDescent="0.2">
      <c r="A46" s="50"/>
      <c r="B46" s="49"/>
      <c r="C46" s="64"/>
      <c r="D46" s="64"/>
      <c r="E46" s="64"/>
      <c r="F46" s="64"/>
      <c r="G46" s="64"/>
      <c r="H46" s="64"/>
      <c r="I46" s="55"/>
      <c r="J46" s="60"/>
      <c r="K46" s="13" t="str">
        <f t="shared" si="1"/>
        <v/>
      </c>
      <c r="L46" s="41" t="str">
        <f>IF(J46&gt;1,AVERAGE(K45:K47),"")</f>
        <v/>
      </c>
      <c r="M46" s="42" t="str">
        <f t="shared" si="0"/>
        <v/>
      </c>
      <c r="N46" s="137"/>
    </row>
    <row r="47" spans="1:14" ht="13.5" thickBot="1" x14ac:dyDescent="0.25">
      <c r="A47" s="44"/>
      <c r="B47" s="18"/>
      <c r="C47" s="67"/>
      <c r="D47" s="67"/>
      <c r="E47" s="67"/>
      <c r="F47" s="67"/>
      <c r="G47" s="67"/>
      <c r="H47" s="67"/>
      <c r="I47" s="58"/>
      <c r="J47" s="61"/>
      <c r="K47" s="13" t="str">
        <f t="shared" si="1"/>
        <v/>
      </c>
      <c r="L47" s="52" t="str">
        <f>IF(J47&gt;1,AVERAGE(K45:K47),"")</f>
        <v/>
      </c>
      <c r="M47" s="42" t="str">
        <f t="shared" si="0"/>
        <v/>
      </c>
      <c r="N47" s="140"/>
    </row>
    <row r="48" spans="1:14" ht="13.5" thickBot="1" x14ac:dyDescent="0.25">
      <c r="L48" s="4" t="s">
        <v>94</v>
      </c>
      <c r="M48" s="19">
        <f>SUM(M9:M47)</f>
        <v>5.7543314863687321E-2</v>
      </c>
      <c r="N48" s="53">
        <f>SUM(N9:N47)</f>
        <v>20</v>
      </c>
    </row>
    <row r="49" spans="1:13" ht="13.5" thickBot="1" x14ac:dyDescent="0.25">
      <c r="A49" s="20" t="s">
        <v>88</v>
      </c>
      <c r="I49" s="21"/>
      <c r="J49" s="22"/>
      <c r="K49" s="23"/>
      <c r="L49" s="4" t="s">
        <v>95</v>
      </c>
      <c r="M49" s="24">
        <f>2*M48</f>
        <v>0.11508662972737464</v>
      </c>
    </row>
    <row r="50" spans="1:13" ht="13.5" thickBot="1" x14ac:dyDescent="0.25">
      <c r="A50" s="148"/>
      <c r="B50" s="148"/>
      <c r="C50" s="148"/>
      <c r="D50" s="148"/>
      <c r="E50" s="148"/>
      <c r="F50" s="148"/>
      <c r="G50" s="148"/>
      <c r="H50" s="148"/>
      <c r="I50" s="25"/>
      <c r="J50" s="22"/>
      <c r="K50" s="26"/>
    </row>
    <row r="51" spans="1:13" ht="14.25" x14ac:dyDescent="0.25">
      <c r="A51" s="148"/>
      <c r="B51" s="148"/>
      <c r="C51" s="148"/>
      <c r="D51" s="148"/>
      <c r="E51" s="148"/>
      <c r="F51" s="148"/>
      <c r="G51" s="148"/>
      <c r="H51" s="148"/>
      <c r="I51" s="25"/>
      <c r="J51" s="27"/>
      <c r="K51" s="27"/>
      <c r="M51" s="28" t="s">
        <v>109</v>
      </c>
    </row>
    <row r="52" spans="1:13" ht="13.5" thickBot="1" x14ac:dyDescent="0.25">
      <c r="A52" s="148"/>
      <c r="B52" s="148"/>
      <c r="C52" s="148"/>
      <c r="D52" s="148"/>
      <c r="E52" s="148"/>
      <c r="F52" s="148"/>
      <c r="G52" s="148"/>
      <c r="H52" s="148"/>
      <c r="M52" s="29">
        <f>(M49/N48)^0.5</f>
        <v>7.5857310039103898E-2</v>
      </c>
    </row>
    <row r="53" spans="1:13" x14ac:dyDescent="0.2">
      <c r="A53" s="148"/>
      <c r="B53" s="148"/>
      <c r="C53" s="148"/>
      <c r="D53" s="148"/>
      <c r="E53" s="148"/>
      <c r="F53" s="148"/>
      <c r="G53" s="148"/>
      <c r="H53" s="148"/>
      <c r="J53" s="3"/>
      <c r="K53" s="30"/>
    </row>
    <row r="54" spans="1:13" x14ac:dyDescent="0.2">
      <c r="A54" s="148"/>
      <c r="B54" s="148"/>
      <c r="C54" s="148"/>
      <c r="D54" s="148"/>
      <c r="E54" s="148"/>
      <c r="F54" s="148"/>
      <c r="G54" s="148"/>
      <c r="H54" s="148"/>
      <c r="J54" s="31"/>
      <c r="K54" s="68" t="s">
        <v>25</v>
      </c>
      <c r="L54" s="69">
        <f>MIN(L9:L47)</f>
        <v>5.3320610667752204</v>
      </c>
    </row>
    <row r="55" spans="1:13" x14ac:dyDescent="0.2">
      <c r="A55" s="148"/>
      <c r="B55" s="148"/>
      <c r="C55" s="148"/>
      <c r="D55" s="148"/>
      <c r="E55" s="148"/>
      <c r="F55" s="148"/>
      <c r="G55" s="148"/>
      <c r="H55" s="148"/>
      <c r="K55" s="70" t="s">
        <v>26</v>
      </c>
      <c r="L55" s="71">
        <f>MAX(L9:L47)</f>
        <v>5.8089398187696846</v>
      </c>
    </row>
    <row r="56" spans="1:13" x14ac:dyDescent="0.2">
      <c r="A56" s="148"/>
      <c r="B56" s="148"/>
      <c r="C56" s="148"/>
      <c r="D56" s="148"/>
      <c r="E56" s="148"/>
      <c r="F56" s="148"/>
      <c r="G56" s="148"/>
      <c r="H56" s="148"/>
    </row>
    <row r="60" spans="1:13" x14ac:dyDescent="0.2">
      <c r="A60" s="4"/>
    </row>
    <row r="61" spans="1:13" x14ac:dyDescent="0.2">
      <c r="A61" s="32"/>
      <c r="B61" s="32"/>
    </row>
    <row r="62" spans="1:13" x14ac:dyDescent="0.2">
      <c r="B62" s="4"/>
    </row>
    <row r="63" spans="1:13" x14ac:dyDescent="0.2">
      <c r="B63" s="4"/>
    </row>
  </sheetData>
  <sheetProtection selectLockedCells="1"/>
  <mergeCells count="19">
    <mergeCell ref="N27:N29"/>
    <mergeCell ref="B3:D3"/>
    <mergeCell ref="B4:D4"/>
    <mergeCell ref="F4:I4"/>
    <mergeCell ref="B5:D5"/>
    <mergeCell ref="B6:D6"/>
    <mergeCell ref="N9:N11"/>
    <mergeCell ref="N12:N14"/>
    <mergeCell ref="N15:N17"/>
    <mergeCell ref="N18:N20"/>
    <mergeCell ref="N21:N23"/>
    <mergeCell ref="N24:N26"/>
    <mergeCell ref="A50:H56"/>
    <mergeCell ref="N30:N32"/>
    <mergeCell ref="N33:N35"/>
    <mergeCell ref="N36:N38"/>
    <mergeCell ref="N39:N41"/>
    <mergeCell ref="N42:N44"/>
    <mergeCell ref="N45:N47"/>
  </mergeCells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25</vt:i4>
      </vt:variant>
    </vt:vector>
  </HeadingPairs>
  <TitlesOfParts>
    <vt:vector size="50" baseType="lpstr">
      <vt:lpstr>template</vt:lpstr>
      <vt:lpstr>summary</vt:lpstr>
      <vt:lpstr>491Q</vt:lpstr>
      <vt:lpstr>490Q</vt:lpstr>
      <vt:lpstr>476Qa</vt:lpstr>
      <vt:lpstr>476Qb</vt:lpstr>
      <vt:lpstr>476Qc</vt:lpstr>
      <vt:lpstr>472Q</vt:lpstr>
      <vt:lpstr>464Qa</vt:lpstr>
      <vt:lpstr>464Qb</vt:lpstr>
      <vt:lpstr>458Qc</vt:lpstr>
      <vt:lpstr>471Qc</vt:lpstr>
      <vt:lpstr>466Qa</vt:lpstr>
      <vt:lpstr>449Qc</vt:lpstr>
      <vt:lpstr>453Qa</vt:lpstr>
      <vt:lpstr>453Qb</vt:lpstr>
      <vt:lpstr>440Qa</vt:lpstr>
      <vt:lpstr>440Qc</vt:lpstr>
      <vt:lpstr>433Qa</vt:lpstr>
      <vt:lpstr>437Q</vt:lpstr>
      <vt:lpstr>437Q (2)</vt:lpstr>
      <vt:lpstr>437Q (3)</vt:lpstr>
      <vt:lpstr>431Q</vt:lpstr>
      <vt:lpstr>415Q</vt:lpstr>
      <vt:lpstr>414Qa</vt:lpstr>
      <vt:lpstr>'414Qa'!Druckbereich</vt:lpstr>
      <vt:lpstr>'415Q'!Druckbereich</vt:lpstr>
      <vt:lpstr>'431Q'!Druckbereich</vt:lpstr>
      <vt:lpstr>'433Qa'!Druckbereich</vt:lpstr>
      <vt:lpstr>'437Q'!Druckbereich</vt:lpstr>
      <vt:lpstr>'437Q (2)'!Druckbereich</vt:lpstr>
      <vt:lpstr>'437Q (3)'!Druckbereich</vt:lpstr>
      <vt:lpstr>'440Qa'!Druckbereich</vt:lpstr>
      <vt:lpstr>'440Qc'!Druckbereich</vt:lpstr>
      <vt:lpstr>'449Qc'!Druckbereich</vt:lpstr>
      <vt:lpstr>'453Qa'!Druckbereich</vt:lpstr>
      <vt:lpstr>'453Qb'!Druckbereich</vt:lpstr>
      <vt:lpstr>'458Qc'!Druckbereich</vt:lpstr>
      <vt:lpstr>'464Qa'!Druckbereich</vt:lpstr>
      <vt:lpstr>'464Qb'!Druckbereich</vt:lpstr>
      <vt:lpstr>'466Qa'!Druckbereich</vt:lpstr>
      <vt:lpstr>'471Qc'!Druckbereich</vt:lpstr>
      <vt:lpstr>'472Q'!Druckbereich</vt:lpstr>
      <vt:lpstr>'476Qa'!Druckbereich</vt:lpstr>
      <vt:lpstr>'476Qb'!Druckbereich</vt:lpstr>
      <vt:lpstr>'476Qc'!Druckbereich</vt:lpstr>
      <vt:lpstr>'490Q'!Druckbereich</vt:lpstr>
      <vt:lpstr>'491Q'!Druckbereich</vt:lpstr>
      <vt:lpstr>summary!Druckbereich</vt:lpstr>
      <vt:lpstr>template!Druckbereich</vt:lpstr>
    </vt:vector>
  </TitlesOfParts>
  <Company>Speyer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b.pickel</dc:creator>
  <cp:lastModifiedBy>Wagner, Wolfgang (LTZ)</cp:lastModifiedBy>
  <cp:lastPrinted>2020-05-20T10:58:44Z</cp:lastPrinted>
  <dcterms:created xsi:type="dcterms:W3CDTF">2020-05-14T15:09:59Z</dcterms:created>
  <dcterms:modified xsi:type="dcterms:W3CDTF">2024-01-30T07:24:52Z</dcterms:modified>
</cp:coreProperties>
</file>