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jean-guygodin/Desktop/"/>
    </mc:Choice>
  </mc:AlternateContent>
  <xr:revisionPtr revIDLastSave="0" documentId="13_ncr:1_{A6BD048E-DA62-5044-8F44-BFDEC6116BD7}" xr6:coauthVersionLast="45" xr6:coauthVersionMax="45" xr10:uidLastSave="{00000000-0000-0000-0000-000000000000}"/>
  <bookViews>
    <workbookView xWindow="1100" yWindow="2040" windowWidth="24000" windowHeight="14680" tabRatio="500" xr2:uid="{00000000-000D-0000-FFFF-FFFF00000000}"/>
  </bookViews>
  <sheets>
    <sheet name="Raw Data-Auld, HL &amp; Godin, J-G" sheetId="1" r:id="rId1"/>
    <sheet name="Column heading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" l="1"/>
  <c r="F16" i="1"/>
  <c r="G15" i="1"/>
  <c r="F15" i="1"/>
  <c r="G10" i="1"/>
  <c r="F10" i="1"/>
  <c r="F9" i="1"/>
  <c r="G8" i="1"/>
  <c r="F8" i="1"/>
  <c r="G7" i="1"/>
  <c r="F7" i="1"/>
  <c r="G6" i="1"/>
  <c r="F6" i="1"/>
  <c r="F5" i="1"/>
  <c r="F4" i="1"/>
  <c r="F3" i="1"/>
  <c r="F2" i="1"/>
  <c r="G34" i="1"/>
  <c r="F34" i="1"/>
  <c r="G33" i="1"/>
  <c r="F33" i="1"/>
  <c r="G32" i="1"/>
  <c r="F32" i="1"/>
  <c r="G31" i="1"/>
  <c r="F31" i="1"/>
  <c r="G26" i="1"/>
  <c r="F26" i="1"/>
  <c r="G25" i="1"/>
  <c r="F25" i="1"/>
  <c r="G24" i="1"/>
  <c r="F24" i="1"/>
  <c r="G23" i="1"/>
  <c r="F23" i="1"/>
  <c r="F22" i="1"/>
  <c r="G21" i="1"/>
  <c r="F21" i="1"/>
  <c r="G20" i="1"/>
  <c r="F20" i="1"/>
  <c r="G19" i="1"/>
  <c r="F19" i="1"/>
  <c r="G18" i="1"/>
  <c r="F18" i="1"/>
  <c r="F17" i="1"/>
  <c r="G42" i="1"/>
  <c r="G41" i="1"/>
  <c r="G39" i="1"/>
  <c r="G36" i="1"/>
  <c r="G52" i="1"/>
  <c r="G51" i="1"/>
  <c r="G50" i="1"/>
  <c r="G47" i="1"/>
  <c r="G46" i="1"/>
  <c r="G45" i="1"/>
  <c r="F52" i="1"/>
  <c r="F51" i="1"/>
  <c r="F50" i="1"/>
  <c r="F49" i="1"/>
  <c r="F48" i="1"/>
  <c r="F47" i="1"/>
  <c r="F45" i="1"/>
  <c r="F44" i="1"/>
  <c r="F42" i="1"/>
  <c r="F41" i="1"/>
  <c r="F40" i="1"/>
  <c r="F39" i="1"/>
  <c r="F38" i="1"/>
  <c r="F37" i="1"/>
  <c r="F36" i="1"/>
  <c r="F35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2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</calcChain>
</file>

<file path=xl/sharedStrings.xml><?xml version="1.0" encoding="utf-8"?>
<sst xmlns="http://schemas.openxmlformats.org/spreadsheetml/2006/main" count="1428" uniqueCount="59">
  <si>
    <t>CourtshipDisplays</t>
  </si>
  <si>
    <t>FemaleLength</t>
  </si>
  <si>
    <t>NA</t>
  </si>
  <si>
    <t>Treatment</t>
  </si>
  <si>
    <t>FocalMaleLength</t>
  </si>
  <si>
    <t>DitherMaleLength</t>
  </si>
  <si>
    <t>FocalMaleColourScore</t>
  </si>
  <si>
    <t>DitherMaleColourScore</t>
  </si>
  <si>
    <t>ControlStimulusMaleLength</t>
  </si>
  <si>
    <t>ControlStimulusMaleColourScore</t>
  </si>
  <si>
    <t>TotalTime</t>
  </si>
  <si>
    <t>ChoiceTimeCourter</t>
  </si>
  <si>
    <t>ChoiceTimeNonCourter</t>
  </si>
  <si>
    <t>PropChoiceTimeCourter</t>
  </si>
  <si>
    <t>CourterMaleLength</t>
  </si>
  <si>
    <t>CourterMaleColourScore</t>
  </si>
  <si>
    <t>NonCourterMaleLength</t>
  </si>
  <si>
    <t>NonCourterMaleColourScore</t>
  </si>
  <si>
    <t>ViewingTimeCourter</t>
  </si>
  <si>
    <t>ViewingTimeNonCourter</t>
  </si>
  <si>
    <t>PropTimeViewingCourter</t>
  </si>
  <si>
    <t>Amount of time (s) that the focal male spent in the viewing zone of the courting male during the viewing phase</t>
  </si>
  <si>
    <t>Amount of time (s) that the focal male spent in the viewing zone of the non-courting male during the viewing phase</t>
  </si>
  <si>
    <t>Number of courtship displays performed by the courting male during the viewing period</t>
  </si>
  <si>
    <t>TotalTimeChoice</t>
  </si>
  <si>
    <t>TotalTimeViewing</t>
  </si>
  <si>
    <t>1 = courtship treatment, 2 = no courtship treatment, 3 = control treatment</t>
  </si>
  <si>
    <t>Proportion of total time viewing the focal male spent in the viewing zone of the courting male during the viewing phase</t>
  </si>
  <si>
    <t>Proportion of total choosing time spent in the viewing compartment of the courting male during the viewing phase</t>
  </si>
  <si>
    <t>Total time (s) that the focal male spent in the viewing zone of either the courting or non-courting male during the viewing phase</t>
  </si>
  <si>
    <t>Amount of time (s) that the focal male spent in the preference zone of the courting male during the choice phase</t>
  </si>
  <si>
    <t>Amount of time (s) that the focal male spent in the preference zone of the non-courting male during the choice phase</t>
  </si>
  <si>
    <t>Total time (s) that the focal male spent in the preference zone of either the courting or non-courting male during the choice phase</t>
  </si>
  <si>
    <t>Standard body length of the stimulus female (mm)</t>
  </si>
  <si>
    <t>Standard body length of the focal male (mm)</t>
  </si>
  <si>
    <t>Proportion of the focal male's body covered by orange and black pigmentation</t>
  </si>
  <si>
    <t>Standard body length of the courting male (mm)</t>
  </si>
  <si>
    <t>Proportion of the courting male's body covered by orange and black pigmentation</t>
  </si>
  <si>
    <t>Standard body length of the non-courting male (mm)</t>
  </si>
  <si>
    <t>Proportion of the non-courting male's body covered by orange and black pigmentation</t>
  </si>
  <si>
    <t>Standard body length of the "dither" male (mm)</t>
  </si>
  <si>
    <t>Proportion of the "dither" male's body covered by orange and black pigmentation</t>
  </si>
  <si>
    <t>Standard body length of the control stimulus male (mm)</t>
  </si>
  <si>
    <t>Proportion of the control stimulus male's body covered by orange and black pigmentation</t>
  </si>
  <si>
    <t>ViewingTimeViewer</t>
  </si>
  <si>
    <t>ViewingTimeNonViewer</t>
  </si>
  <si>
    <t>PropTimeViewingViewer</t>
  </si>
  <si>
    <t>ChoiceTimeViewer</t>
  </si>
  <si>
    <t>ChoiceTimeNonViewer</t>
  </si>
  <si>
    <t>PropChoiceTimeViewer</t>
  </si>
  <si>
    <t>ViewerMaleLength</t>
  </si>
  <si>
    <t>ViewerMaleColourScore</t>
  </si>
  <si>
    <t>NonViewerMaleLength</t>
  </si>
  <si>
    <t>NonViewerMaleColourScore</t>
  </si>
  <si>
    <t>TimeNearCenterViewer</t>
  </si>
  <si>
    <t>TimeNearCenterNonViewer</t>
  </si>
  <si>
    <t xml:space="preserve">NA = Data not available for these two variables because the video memory cards containing the video clips of these viewing and non-viewing males were lost before the data could be transcribed. </t>
  </si>
  <si>
    <t>Amount of time (s) that the viewing male spent within 5 cm of the central container in the experimental tank during the viewing phase</t>
  </si>
  <si>
    <t>Amount of time (s) that the non-viewing male spent within 5 cm of the central container in the experimental tank during the viewing 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</si>
</sst>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2"/>
  <sheetViews>
    <sheetView tabSelected="1" topLeftCell="B1" workbookViewId="0">
      <selection activeCell="G5" sqref="G5"/>
    </sheetView>
  </sheetViews>
  <sheetFormatPr baseColWidth="10" defaultRowHeight="16" x14ac:dyDescent="0.2"/>
  <cols>
    <col min="2" max="2" width="21.6640625" customWidth="1"/>
    <col min="3" max="4" width="20.6640625" customWidth="1"/>
    <col min="5" max="5" width="21.5" customWidth="1"/>
    <col min="6" max="6" width="21.5" style="1" customWidth="1"/>
    <col min="7" max="7" width="31.1640625" style="1" customWidth="1"/>
    <col min="8" max="8" width="16.33203125" customWidth="1"/>
    <col min="9" max="10" width="14.5" customWidth="1"/>
    <col min="11" max="11" width="21.6640625" customWidth="1"/>
    <col min="12" max="12" width="15.6640625" customWidth="1"/>
    <col min="13" max="13" width="12.6640625" customWidth="1"/>
    <col min="14" max="14" width="17.1640625" customWidth="1"/>
    <col min="15" max="15" width="19.83203125" customWidth="1"/>
    <col min="16" max="16" width="16.83203125" customWidth="1"/>
    <col min="17" max="17" width="21.1640625" customWidth="1"/>
    <col min="18" max="18" width="16" customWidth="1"/>
    <col min="19" max="19" width="19.33203125" customWidth="1"/>
    <col min="20" max="20" width="16" customWidth="1"/>
    <col min="21" max="21" width="21.83203125" customWidth="1"/>
    <col min="22" max="22" width="25" customWidth="1"/>
    <col min="23" max="23" width="29.33203125" customWidth="1"/>
  </cols>
  <sheetData>
    <row r="1" spans="1:23" x14ac:dyDescent="0.2">
      <c r="A1" t="s">
        <v>3</v>
      </c>
      <c r="B1" t="s">
        <v>44</v>
      </c>
      <c r="C1" t="s">
        <v>45</v>
      </c>
      <c r="D1" t="s">
        <v>25</v>
      </c>
      <c r="E1" t="s">
        <v>46</v>
      </c>
      <c r="F1" s="1" t="s">
        <v>54</v>
      </c>
      <c r="G1" s="1" t="s">
        <v>55</v>
      </c>
      <c r="H1" t="s">
        <v>47</v>
      </c>
      <c r="I1" t="s">
        <v>48</v>
      </c>
      <c r="J1" t="s">
        <v>24</v>
      </c>
      <c r="K1" t="s">
        <v>49</v>
      </c>
      <c r="L1" t="s">
        <v>0</v>
      </c>
      <c r="M1" t="s">
        <v>1</v>
      </c>
      <c r="N1" t="s">
        <v>4</v>
      </c>
      <c r="O1" t="s">
        <v>6</v>
      </c>
      <c r="P1" t="s">
        <v>50</v>
      </c>
      <c r="Q1" t="s">
        <v>51</v>
      </c>
      <c r="R1" t="s">
        <v>52</v>
      </c>
      <c r="S1" t="s">
        <v>53</v>
      </c>
      <c r="T1" t="s">
        <v>5</v>
      </c>
      <c r="U1" t="s">
        <v>7</v>
      </c>
      <c r="V1" t="s">
        <v>8</v>
      </c>
      <c r="W1" t="s">
        <v>9</v>
      </c>
    </row>
    <row r="2" spans="1:23" x14ac:dyDescent="0.2">
      <c r="A2">
        <v>1</v>
      </c>
      <c r="B2">
        <v>138</v>
      </c>
      <c r="C2">
        <v>119</v>
      </c>
      <c r="D2">
        <f>B2+C2</f>
        <v>257</v>
      </c>
      <c r="E2">
        <v>0.53696498100000001</v>
      </c>
      <c r="F2">
        <f>7*60+41</f>
        <v>461</v>
      </c>
      <c r="G2">
        <v>17</v>
      </c>
      <c r="H2">
        <v>1140</v>
      </c>
      <c r="I2">
        <v>6</v>
      </c>
      <c r="J2">
        <f>I2+H2</f>
        <v>1146</v>
      </c>
      <c r="K2">
        <v>0.99476439800000005</v>
      </c>
      <c r="L2">
        <v>55</v>
      </c>
      <c r="M2">
        <v>22.4282</v>
      </c>
      <c r="N2">
        <v>15.024100000000001</v>
      </c>
      <c r="O2">
        <v>9.8250836999999994E-2</v>
      </c>
      <c r="P2">
        <v>14.859</v>
      </c>
      <c r="Q2">
        <v>5.5725191E-2</v>
      </c>
      <c r="R2">
        <v>14.859</v>
      </c>
      <c r="S2">
        <v>6.3738825999999998E-2</v>
      </c>
      <c r="T2">
        <v>13.4366</v>
      </c>
      <c r="U2">
        <v>9.3920144999999997E-2</v>
      </c>
      <c r="V2" t="s">
        <v>2</v>
      </c>
      <c r="W2" t="s">
        <v>2</v>
      </c>
    </row>
    <row r="3" spans="1:23" x14ac:dyDescent="0.2">
      <c r="A3">
        <v>1</v>
      </c>
      <c r="B3">
        <v>195</v>
      </c>
      <c r="C3">
        <v>198</v>
      </c>
      <c r="D3">
        <f t="shared" ref="D3:D52" si="0">B3+C3</f>
        <v>393</v>
      </c>
      <c r="E3">
        <v>0.49618320599999999</v>
      </c>
      <c r="F3">
        <f>9*60+46</f>
        <v>586</v>
      </c>
      <c r="G3">
        <v>4</v>
      </c>
      <c r="H3">
        <v>1036</v>
      </c>
      <c r="I3">
        <v>132</v>
      </c>
      <c r="J3">
        <f t="shared" ref="J3:J52" si="1">I3+H3</f>
        <v>1168</v>
      </c>
      <c r="K3">
        <v>0.88698630099999998</v>
      </c>
      <c r="L3">
        <v>16</v>
      </c>
      <c r="M3">
        <v>22.3139</v>
      </c>
      <c r="N3">
        <v>13.754099999999999</v>
      </c>
      <c r="O3">
        <v>5.9493670999999998E-2</v>
      </c>
      <c r="P3">
        <v>15.024100000000001</v>
      </c>
      <c r="Q3">
        <v>6.7114093999999999E-2</v>
      </c>
      <c r="R3">
        <v>14.1097</v>
      </c>
      <c r="S3">
        <v>5.6842104999999997E-2</v>
      </c>
      <c r="T3">
        <v>13.7033</v>
      </c>
      <c r="U3">
        <v>5.1467269000000003E-2</v>
      </c>
      <c r="V3" t="s">
        <v>2</v>
      </c>
      <c r="W3" t="s">
        <v>2</v>
      </c>
    </row>
    <row r="4" spans="1:23" x14ac:dyDescent="0.2">
      <c r="A4">
        <v>1</v>
      </c>
      <c r="B4">
        <v>84</v>
      </c>
      <c r="C4">
        <v>218</v>
      </c>
      <c r="D4">
        <f t="shared" si="0"/>
        <v>302</v>
      </c>
      <c r="E4">
        <v>0.27814569500000003</v>
      </c>
      <c r="F4">
        <f>9*60+20</f>
        <v>560</v>
      </c>
      <c r="G4">
        <v>34</v>
      </c>
      <c r="H4">
        <v>175</v>
      </c>
      <c r="I4">
        <v>829</v>
      </c>
      <c r="J4">
        <f t="shared" si="1"/>
        <v>1004</v>
      </c>
      <c r="K4">
        <v>0.17430278900000001</v>
      </c>
      <c r="L4">
        <v>9</v>
      </c>
      <c r="M4">
        <v>21.082000000000001</v>
      </c>
      <c r="N4">
        <v>17.652999999999999</v>
      </c>
      <c r="O4">
        <v>5.0394144000000002E-2</v>
      </c>
      <c r="P4">
        <v>20.332699999999999</v>
      </c>
      <c r="Q4">
        <v>9.6053610999999997E-2</v>
      </c>
      <c r="R4">
        <v>19.240500000000001</v>
      </c>
      <c r="S4">
        <v>4.1131664999999998E-2</v>
      </c>
      <c r="T4">
        <v>16.154399999999999</v>
      </c>
      <c r="U4">
        <v>7.1496361999999994E-2</v>
      </c>
      <c r="V4" t="s">
        <v>2</v>
      </c>
      <c r="W4" t="s">
        <v>2</v>
      </c>
    </row>
    <row r="5" spans="1:23" x14ac:dyDescent="0.2">
      <c r="A5">
        <v>1</v>
      </c>
      <c r="B5">
        <v>135</v>
      </c>
      <c r="C5">
        <v>176</v>
      </c>
      <c r="D5">
        <f t="shared" si="0"/>
        <v>311</v>
      </c>
      <c r="E5">
        <v>0.43408360099999999</v>
      </c>
      <c r="F5">
        <f>9*60+12</f>
        <v>552</v>
      </c>
      <c r="G5">
        <v>29</v>
      </c>
      <c r="H5">
        <v>482</v>
      </c>
      <c r="I5">
        <v>454</v>
      </c>
      <c r="J5">
        <f t="shared" si="1"/>
        <v>936</v>
      </c>
      <c r="K5">
        <v>0.51495726500000005</v>
      </c>
      <c r="L5">
        <v>17</v>
      </c>
      <c r="M5">
        <v>19.608799999999999</v>
      </c>
      <c r="N5">
        <v>14.7193</v>
      </c>
      <c r="O5">
        <v>5.1751591999999999E-2</v>
      </c>
      <c r="P5">
        <v>15.9893</v>
      </c>
      <c r="Q5">
        <v>7.0441988999999997E-2</v>
      </c>
      <c r="R5">
        <v>14.7447</v>
      </c>
      <c r="S5">
        <v>5.2753176999999998E-2</v>
      </c>
      <c r="T5">
        <v>18.1737</v>
      </c>
      <c r="U5">
        <v>4.8553459E-2</v>
      </c>
      <c r="V5" t="s">
        <v>2</v>
      </c>
      <c r="W5" t="s">
        <v>2</v>
      </c>
    </row>
    <row r="6" spans="1:23" x14ac:dyDescent="0.2">
      <c r="A6">
        <v>1</v>
      </c>
      <c r="B6">
        <v>253</v>
      </c>
      <c r="C6">
        <v>68</v>
      </c>
      <c r="D6">
        <f t="shared" si="0"/>
        <v>321</v>
      </c>
      <c r="E6">
        <v>0.78816199399999998</v>
      </c>
      <c r="F6">
        <f>5*60+23</f>
        <v>323</v>
      </c>
      <c r="G6">
        <f>5*60+36</f>
        <v>336</v>
      </c>
      <c r="H6">
        <v>766</v>
      </c>
      <c r="I6">
        <v>88</v>
      </c>
      <c r="J6">
        <f t="shared" si="1"/>
        <v>854</v>
      </c>
      <c r="K6">
        <v>0.89695550400000001</v>
      </c>
      <c r="L6">
        <v>6</v>
      </c>
      <c r="M6">
        <v>20.8</v>
      </c>
      <c r="N6">
        <v>15.41</v>
      </c>
      <c r="O6">
        <v>2.8639103999999999E-2</v>
      </c>
      <c r="P6">
        <v>15.86</v>
      </c>
      <c r="Q6">
        <v>6.9928685000000004E-2</v>
      </c>
      <c r="R6">
        <v>16.23</v>
      </c>
      <c r="S6">
        <v>8.0794181000000007E-2</v>
      </c>
      <c r="T6">
        <v>15.11</v>
      </c>
      <c r="U6">
        <v>4.5941807000000001E-2</v>
      </c>
      <c r="V6" t="s">
        <v>2</v>
      </c>
      <c r="W6" t="s">
        <v>2</v>
      </c>
    </row>
    <row r="7" spans="1:23" x14ac:dyDescent="0.2">
      <c r="A7">
        <v>1</v>
      </c>
      <c r="B7">
        <v>38</v>
      </c>
      <c r="C7">
        <v>258</v>
      </c>
      <c r="D7">
        <f t="shared" si="0"/>
        <v>296</v>
      </c>
      <c r="E7">
        <v>0.12837837799999999</v>
      </c>
      <c r="F7">
        <f>6*60+41</f>
        <v>401</v>
      </c>
      <c r="G7">
        <f>60+54</f>
        <v>114</v>
      </c>
      <c r="H7">
        <v>529</v>
      </c>
      <c r="I7">
        <v>465</v>
      </c>
      <c r="J7">
        <f t="shared" si="1"/>
        <v>994</v>
      </c>
      <c r="K7">
        <v>0.53219315899999997</v>
      </c>
      <c r="L7">
        <v>1</v>
      </c>
      <c r="M7">
        <v>20.69</v>
      </c>
      <c r="N7">
        <v>18.329999999999998</v>
      </c>
      <c r="O7">
        <v>3.7301833999999999E-2</v>
      </c>
      <c r="P7">
        <v>18.07</v>
      </c>
      <c r="Q7">
        <v>6.3202452000000006E-2</v>
      </c>
      <c r="R7">
        <v>18.190000000000001</v>
      </c>
      <c r="S7">
        <v>3.7494550000000001E-2</v>
      </c>
      <c r="T7">
        <v>18.05</v>
      </c>
      <c r="U7">
        <v>0.10397361400000001</v>
      </c>
      <c r="V7" t="s">
        <v>2</v>
      </c>
      <c r="W7" t="s">
        <v>2</v>
      </c>
    </row>
    <row r="8" spans="1:23" x14ac:dyDescent="0.2">
      <c r="A8">
        <v>1</v>
      </c>
      <c r="B8">
        <v>114</v>
      </c>
      <c r="C8">
        <v>197</v>
      </c>
      <c r="D8">
        <f t="shared" si="0"/>
        <v>311</v>
      </c>
      <c r="E8">
        <v>0.36655948599999999</v>
      </c>
      <c r="F8">
        <f>7*60+30</f>
        <v>450</v>
      </c>
      <c r="G8">
        <f>3*60+46</f>
        <v>226</v>
      </c>
      <c r="H8">
        <v>352</v>
      </c>
      <c r="I8">
        <v>634</v>
      </c>
      <c r="J8">
        <f t="shared" si="1"/>
        <v>986</v>
      </c>
      <c r="K8">
        <v>0.356997972</v>
      </c>
      <c r="L8">
        <v>1</v>
      </c>
      <c r="M8">
        <v>21.43</v>
      </c>
      <c r="N8">
        <v>15.84</v>
      </c>
      <c r="O8">
        <v>3.0601973000000001E-2</v>
      </c>
      <c r="P8">
        <v>16.14</v>
      </c>
      <c r="Q8">
        <v>4.8459877999999998E-2</v>
      </c>
      <c r="R8">
        <v>16.21</v>
      </c>
      <c r="S8">
        <v>5.7538929000000003E-2</v>
      </c>
      <c r="T8">
        <v>16.11</v>
      </c>
      <c r="U8">
        <v>3.9323634000000003E-2</v>
      </c>
      <c r="V8" t="s">
        <v>2</v>
      </c>
      <c r="W8" t="s">
        <v>2</v>
      </c>
    </row>
    <row r="9" spans="1:23" x14ac:dyDescent="0.2">
      <c r="A9">
        <v>1</v>
      </c>
      <c r="B9">
        <v>319</v>
      </c>
      <c r="C9">
        <v>46</v>
      </c>
      <c r="D9">
        <f t="shared" si="0"/>
        <v>365</v>
      </c>
      <c r="E9">
        <v>0.87397260300000001</v>
      </c>
      <c r="F9">
        <f>8*60+17</f>
        <v>497</v>
      </c>
      <c r="G9">
        <v>58</v>
      </c>
      <c r="H9">
        <v>1031</v>
      </c>
      <c r="I9">
        <v>110</v>
      </c>
      <c r="J9">
        <f t="shared" si="1"/>
        <v>1141</v>
      </c>
      <c r="K9">
        <v>0.90359333900000005</v>
      </c>
      <c r="L9">
        <v>1</v>
      </c>
      <c r="M9">
        <v>24.65</v>
      </c>
      <c r="N9">
        <v>18.54</v>
      </c>
      <c r="O9">
        <v>3.8250555999999998E-2</v>
      </c>
      <c r="P9">
        <v>17.649999999999999</v>
      </c>
      <c r="Q9">
        <v>5.8980812000000001E-2</v>
      </c>
      <c r="R9">
        <v>18.61</v>
      </c>
      <c r="S9">
        <v>2.6032995E-2</v>
      </c>
      <c r="T9">
        <v>16.14</v>
      </c>
      <c r="U9">
        <v>5.0227445000000003E-2</v>
      </c>
      <c r="V9" t="s">
        <v>2</v>
      </c>
      <c r="W9" t="s">
        <v>2</v>
      </c>
    </row>
    <row r="10" spans="1:23" x14ac:dyDescent="0.2">
      <c r="A10">
        <v>1</v>
      </c>
      <c r="B10">
        <v>353</v>
      </c>
      <c r="C10">
        <v>41</v>
      </c>
      <c r="D10">
        <f t="shared" si="0"/>
        <v>394</v>
      </c>
      <c r="E10">
        <v>0.89593908600000005</v>
      </c>
      <c r="F10">
        <f>9*60+8</f>
        <v>548</v>
      </c>
      <c r="G10">
        <f>4*60+24</f>
        <v>264</v>
      </c>
      <c r="H10">
        <v>395</v>
      </c>
      <c r="I10">
        <v>662</v>
      </c>
      <c r="J10">
        <f t="shared" si="1"/>
        <v>1057</v>
      </c>
      <c r="K10">
        <v>0.37369914900000001</v>
      </c>
      <c r="L10">
        <v>2</v>
      </c>
      <c r="M10">
        <v>19.354800000000001</v>
      </c>
      <c r="N10">
        <v>12.877800000000001</v>
      </c>
      <c r="O10">
        <v>3.4954407E-2</v>
      </c>
      <c r="P10">
        <v>11.683999999999999</v>
      </c>
      <c r="Q10">
        <v>0.113162597</v>
      </c>
      <c r="R10">
        <v>12.827</v>
      </c>
      <c r="S10">
        <v>3.5361414000000001E-2</v>
      </c>
      <c r="T10">
        <v>12.623799999999999</v>
      </c>
      <c r="U10">
        <v>5.2863436E-2</v>
      </c>
      <c r="V10" t="s">
        <v>2</v>
      </c>
      <c r="W10" t="s">
        <v>2</v>
      </c>
    </row>
    <row r="11" spans="1:23" x14ac:dyDescent="0.2">
      <c r="A11">
        <v>1</v>
      </c>
      <c r="B11">
        <v>125</v>
      </c>
      <c r="C11">
        <v>113</v>
      </c>
      <c r="D11">
        <f t="shared" si="0"/>
        <v>238</v>
      </c>
      <c r="E11">
        <v>0.52521008400000002</v>
      </c>
      <c r="F11" s="1" t="s">
        <v>2</v>
      </c>
      <c r="G11" s="1" t="s">
        <v>2</v>
      </c>
      <c r="H11">
        <v>229</v>
      </c>
      <c r="I11">
        <v>726</v>
      </c>
      <c r="J11">
        <f t="shared" si="1"/>
        <v>955</v>
      </c>
      <c r="K11">
        <v>0.23979057600000001</v>
      </c>
      <c r="L11">
        <v>16</v>
      </c>
      <c r="M11">
        <v>22.084</v>
      </c>
      <c r="N11">
        <v>19.190999999999999</v>
      </c>
      <c r="O11">
        <v>1.9753086E-2</v>
      </c>
      <c r="P11">
        <v>18.509</v>
      </c>
      <c r="Q11">
        <v>5.0269791000000001E-2</v>
      </c>
      <c r="R11">
        <v>17.52</v>
      </c>
      <c r="S11">
        <v>8.6644407000000007E-2</v>
      </c>
      <c r="T11">
        <v>15.602</v>
      </c>
      <c r="U11">
        <v>5.3797279000000003E-2</v>
      </c>
      <c r="V11" t="s">
        <v>2</v>
      </c>
      <c r="W11" t="s">
        <v>2</v>
      </c>
    </row>
    <row r="12" spans="1:23" x14ac:dyDescent="0.2">
      <c r="A12">
        <v>1</v>
      </c>
      <c r="B12">
        <v>135</v>
      </c>
      <c r="C12">
        <v>110</v>
      </c>
      <c r="D12">
        <f t="shared" si="0"/>
        <v>245</v>
      </c>
      <c r="E12">
        <v>0.55102040799999996</v>
      </c>
      <c r="F12" s="1" t="s">
        <v>2</v>
      </c>
      <c r="G12" s="1" t="s">
        <v>2</v>
      </c>
      <c r="H12">
        <v>605</v>
      </c>
      <c r="I12">
        <v>235</v>
      </c>
      <c r="J12">
        <f t="shared" si="1"/>
        <v>840</v>
      </c>
      <c r="K12">
        <v>0.72023809500000002</v>
      </c>
      <c r="L12">
        <v>2</v>
      </c>
      <c r="M12">
        <v>19.731999999999999</v>
      </c>
      <c r="N12">
        <v>17.61</v>
      </c>
      <c r="O12">
        <v>3.9107818000000003E-2</v>
      </c>
      <c r="P12">
        <v>17.93</v>
      </c>
      <c r="Q12">
        <v>3.7967055E-2</v>
      </c>
      <c r="R12">
        <v>16.03</v>
      </c>
      <c r="S12">
        <v>2.901598E-2</v>
      </c>
      <c r="T12">
        <v>16.486999999999998</v>
      </c>
      <c r="U12">
        <v>5.3314001999999999E-2</v>
      </c>
      <c r="V12" t="s">
        <v>2</v>
      </c>
      <c r="W12" t="s">
        <v>2</v>
      </c>
    </row>
    <row r="13" spans="1:23" x14ac:dyDescent="0.2">
      <c r="A13">
        <v>1</v>
      </c>
      <c r="B13">
        <v>151</v>
      </c>
      <c r="C13">
        <v>256</v>
      </c>
      <c r="D13">
        <f t="shared" si="0"/>
        <v>407</v>
      </c>
      <c r="E13">
        <v>0.37100737099999997</v>
      </c>
      <c r="F13" s="1" t="s">
        <v>2</v>
      </c>
      <c r="G13" s="1" t="s">
        <v>2</v>
      </c>
      <c r="H13">
        <v>854</v>
      </c>
      <c r="I13">
        <v>260</v>
      </c>
      <c r="J13">
        <f t="shared" si="1"/>
        <v>1114</v>
      </c>
      <c r="K13">
        <v>0.76660682199999997</v>
      </c>
      <c r="L13">
        <v>7</v>
      </c>
      <c r="M13">
        <v>22.8</v>
      </c>
      <c r="N13">
        <v>15.606999999999999</v>
      </c>
      <c r="O13">
        <v>4.4880814999999998E-2</v>
      </c>
      <c r="P13">
        <v>17.195</v>
      </c>
      <c r="Q13">
        <v>6.3201258999999996E-2</v>
      </c>
      <c r="R13">
        <v>16.350000000000001</v>
      </c>
      <c r="S13">
        <v>2.0364371999999999E-2</v>
      </c>
      <c r="T13">
        <v>15.824</v>
      </c>
      <c r="U13">
        <v>1.5823747999999999E-2</v>
      </c>
      <c r="V13" t="s">
        <v>2</v>
      </c>
      <c r="W13" t="s">
        <v>2</v>
      </c>
    </row>
    <row r="14" spans="1:23" x14ac:dyDescent="0.2">
      <c r="A14">
        <v>1</v>
      </c>
      <c r="B14">
        <v>85</v>
      </c>
      <c r="C14">
        <v>59</v>
      </c>
      <c r="D14">
        <f t="shared" si="0"/>
        <v>144</v>
      </c>
      <c r="E14">
        <v>0.59027777800000003</v>
      </c>
      <c r="F14" s="1" t="s">
        <v>2</v>
      </c>
      <c r="G14" s="1" t="s">
        <v>2</v>
      </c>
      <c r="H14">
        <v>311</v>
      </c>
      <c r="I14">
        <v>684</v>
      </c>
      <c r="J14">
        <f t="shared" si="1"/>
        <v>995</v>
      </c>
      <c r="K14">
        <v>0.31256281400000002</v>
      </c>
      <c r="L14">
        <v>4</v>
      </c>
      <c r="M14">
        <v>24.036000000000001</v>
      </c>
      <c r="N14">
        <v>15.122999999999999</v>
      </c>
      <c r="O14">
        <v>4.4446843E-2</v>
      </c>
      <c r="P14">
        <v>15.99</v>
      </c>
      <c r="Q14">
        <v>3.2136069000000003E-2</v>
      </c>
      <c r="R14">
        <v>16.82</v>
      </c>
      <c r="S14">
        <v>4.1677704000000003E-2</v>
      </c>
      <c r="T14">
        <v>14.212</v>
      </c>
      <c r="U14">
        <v>4.8423780999999999E-2</v>
      </c>
      <c r="V14" t="s">
        <v>2</v>
      </c>
      <c r="W14" t="s">
        <v>2</v>
      </c>
    </row>
    <row r="15" spans="1:23" x14ac:dyDescent="0.2">
      <c r="A15">
        <v>1</v>
      </c>
      <c r="B15">
        <v>307</v>
      </c>
      <c r="C15">
        <v>135</v>
      </c>
      <c r="D15">
        <f t="shared" si="0"/>
        <v>442</v>
      </c>
      <c r="E15">
        <v>0.69457013599999995</v>
      </c>
      <c r="F15">
        <f>9*60+30</f>
        <v>570</v>
      </c>
      <c r="G15">
        <f>2*60+46</f>
        <v>166</v>
      </c>
      <c r="H15">
        <v>763</v>
      </c>
      <c r="I15">
        <v>249</v>
      </c>
      <c r="J15">
        <f t="shared" si="1"/>
        <v>1012</v>
      </c>
      <c r="K15">
        <v>0.75395256899999996</v>
      </c>
      <c r="L15">
        <v>19</v>
      </c>
      <c r="M15">
        <v>21.132000000000001</v>
      </c>
      <c r="N15">
        <v>17.609000000000002</v>
      </c>
      <c r="O15">
        <v>1.6814292000000002E-2</v>
      </c>
      <c r="P15">
        <v>16.861999999999998</v>
      </c>
      <c r="Q15">
        <v>7.3022275999999997E-2</v>
      </c>
      <c r="R15">
        <v>17.402999999999999</v>
      </c>
      <c r="S15">
        <v>8.8863097000000002E-2</v>
      </c>
      <c r="T15">
        <v>17.968</v>
      </c>
      <c r="U15">
        <v>1.4438401999999999E-2</v>
      </c>
      <c r="V15" t="s">
        <v>2</v>
      </c>
      <c r="W15" t="s">
        <v>2</v>
      </c>
    </row>
    <row r="16" spans="1:23" x14ac:dyDescent="0.2">
      <c r="A16">
        <v>1</v>
      </c>
      <c r="B16">
        <v>155</v>
      </c>
      <c r="C16">
        <v>56</v>
      </c>
      <c r="D16">
        <f t="shared" si="0"/>
        <v>211</v>
      </c>
      <c r="E16">
        <v>0.73459715599999997</v>
      </c>
      <c r="F16">
        <f>8*60+16</f>
        <v>496</v>
      </c>
      <c r="G16">
        <f>60+59</f>
        <v>119</v>
      </c>
      <c r="H16">
        <v>526</v>
      </c>
      <c r="I16">
        <v>496</v>
      </c>
      <c r="J16">
        <f t="shared" si="1"/>
        <v>1022</v>
      </c>
      <c r="K16">
        <v>0.514677104</v>
      </c>
      <c r="L16">
        <v>7</v>
      </c>
      <c r="M16">
        <v>21.134</v>
      </c>
      <c r="N16">
        <v>16.898</v>
      </c>
      <c r="O16">
        <v>7.5428668000000004E-2</v>
      </c>
      <c r="P16">
        <v>16.951000000000001</v>
      </c>
      <c r="Q16">
        <v>7.6343838999999997E-2</v>
      </c>
      <c r="R16">
        <v>17.292999999999999</v>
      </c>
      <c r="S16">
        <v>5.1498276000000003E-2</v>
      </c>
      <c r="T16">
        <v>15.436</v>
      </c>
      <c r="U16">
        <v>1.3020184000000001E-2</v>
      </c>
      <c r="V16" t="s">
        <v>2</v>
      </c>
      <c r="W16" t="s">
        <v>2</v>
      </c>
    </row>
    <row r="17" spans="1:23" x14ac:dyDescent="0.2">
      <c r="A17">
        <v>2</v>
      </c>
      <c r="B17">
        <v>64</v>
      </c>
      <c r="C17">
        <v>295</v>
      </c>
      <c r="D17">
        <f t="shared" si="0"/>
        <v>359</v>
      </c>
      <c r="E17">
        <v>0.178272981</v>
      </c>
      <c r="F17" s="1">
        <f>3*60+58</f>
        <v>238</v>
      </c>
      <c r="G17" s="1">
        <v>22</v>
      </c>
      <c r="H17">
        <v>236</v>
      </c>
      <c r="I17">
        <v>527</v>
      </c>
      <c r="J17">
        <f t="shared" si="1"/>
        <v>763</v>
      </c>
      <c r="K17">
        <v>0.30930537400000002</v>
      </c>
      <c r="L17">
        <v>0</v>
      </c>
      <c r="M17">
        <v>21.4376</v>
      </c>
      <c r="N17">
        <v>15.9131</v>
      </c>
      <c r="O17">
        <v>7.8772540000000002E-2</v>
      </c>
      <c r="P17">
        <v>18.529299999999999</v>
      </c>
      <c r="Q17">
        <v>9.5726495999999994E-2</v>
      </c>
      <c r="R17">
        <v>14.6812</v>
      </c>
      <c r="S17">
        <v>4.8015123E-2</v>
      </c>
      <c r="T17">
        <v>14.770099999999999</v>
      </c>
      <c r="U17">
        <v>9.8905394999999993E-2</v>
      </c>
      <c r="V17" t="s">
        <v>2</v>
      </c>
      <c r="W17" t="s">
        <v>2</v>
      </c>
    </row>
    <row r="18" spans="1:23" x14ac:dyDescent="0.2">
      <c r="A18">
        <v>2</v>
      </c>
      <c r="B18">
        <v>25</v>
      </c>
      <c r="C18">
        <v>148</v>
      </c>
      <c r="D18">
        <f t="shared" si="0"/>
        <v>173</v>
      </c>
      <c r="E18">
        <v>0.14450867100000001</v>
      </c>
      <c r="F18" s="1">
        <f>3*60+46</f>
        <v>226</v>
      </c>
      <c r="G18" s="1">
        <f>2*60+31</f>
        <v>151</v>
      </c>
      <c r="H18">
        <v>149</v>
      </c>
      <c r="I18">
        <v>850</v>
      </c>
      <c r="J18">
        <f t="shared" si="1"/>
        <v>999</v>
      </c>
      <c r="K18">
        <v>0.14914914900000001</v>
      </c>
      <c r="L18">
        <v>0</v>
      </c>
      <c r="M18">
        <v>18.122900000000001</v>
      </c>
      <c r="N18">
        <v>14.5288</v>
      </c>
      <c r="O18">
        <v>7.5029308000000003E-2</v>
      </c>
      <c r="P18">
        <v>14.1351</v>
      </c>
      <c r="Q18">
        <v>5.6897257E-2</v>
      </c>
      <c r="R18">
        <v>14.1351</v>
      </c>
      <c r="S18">
        <v>5.0301811000000002E-2</v>
      </c>
      <c r="T18">
        <v>13.3858</v>
      </c>
      <c r="U18">
        <v>7.3751717999999994E-2</v>
      </c>
      <c r="V18" t="s">
        <v>2</v>
      </c>
      <c r="W18" t="s">
        <v>2</v>
      </c>
    </row>
    <row r="19" spans="1:23" x14ac:dyDescent="0.2">
      <c r="A19">
        <v>2</v>
      </c>
      <c r="B19">
        <v>120</v>
      </c>
      <c r="C19">
        <v>250</v>
      </c>
      <c r="D19">
        <f t="shared" si="0"/>
        <v>370</v>
      </c>
      <c r="E19">
        <v>0.324324324</v>
      </c>
      <c r="F19" s="1">
        <f>7*60+33</f>
        <v>453</v>
      </c>
      <c r="G19" s="1">
        <f>3*60+9</f>
        <v>189</v>
      </c>
      <c r="H19">
        <v>260</v>
      </c>
      <c r="I19">
        <v>842</v>
      </c>
      <c r="J19">
        <f t="shared" si="1"/>
        <v>1102</v>
      </c>
      <c r="K19">
        <v>0.23593466399999999</v>
      </c>
      <c r="L19">
        <v>0</v>
      </c>
      <c r="M19">
        <v>17.4498</v>
      </c>
      <c r="N19">
        <v>15.3924</v>
      </c>
      <c r="O19">
        <v>8.5248331999999996E-2</v>
      </c>
      <c r="P19">
        <v>12.509499999999999</v>
      </c>
      <c r="Q19">
        <v>5.8638743E-2</v>
      </c>
      <c r="R19">
        <v>16.1036</v>
      </c>
      <c r="S19">
        <v>0.11352656999999999</v>
      </c>
      <c r="T19">
        <v>15.887700000000001</v>
      </c>
      <c r="U19">
        <v>4.3669601000000002E-2</v>
      </c>
      <c r="V19" t="s">
        <v>2</v>
      </c>
      <c r="W19" t="s">
        <v>2</v>
      </c>
    </row>
    <row r="20" spans="1:23" x14ac:dyDescent="0.2">
      <c r="A20">
        <v>2</v>
      </c>
      <c r="B20">
        <v>321</v>
      </c>
      <c r="C20">
        <v>101</v>
      </c>
      <c r="D20">
        <f t="shared" si="0"/>
        <v>422</v>
      </c>
      <c r="E20">
        <v>0.76066350699999996</v>
      </c>
      <c r="F20" s="1">
        <f>9*60+50</f>
        <v>590</v>
      </c>
      <c r="G20" s="1">
        <f>4*60+22</f>
        <v>262</v>
      </c>
      <c r="H20">
        <v>273</v>
      </c>
      <c r="I20">
        <v>404</v>
      </c>
      <c r="J20">
        <f t="shared" si="1"/>
        <v>677</v>
      </c>
      <c r="K20">
        <v>0.403249631</v>
      </c>
      <c r="L20">
        <v>0</v>
      </c>
      <c r="M20">
        <v>18.110199999999999</v>
      </c>
      <c r="N20">
        <v>15.849600000000001</v>
      </c>
      <c r="O20">
        <v>8.1159419999999996E-2</v>
      </c>
      <c r="P20">
        <v>14.7066</v>
      </c>
      <c r="Q20">
        <v>6.9670710999999996E-2</v>
      </c>
      <c r="R20">
        <v>18.389600000000002</v>
      </c>
      <c r="S20">
        <v>6.0751016999999997E-2</v>
      </c>
      <c r="T20">
        <v>15.824199999999999</v>
      </c>
      <c r="U20">
        <v>3.3440513999999998E-2</v>
      </c>
      <c r="V20" t="s">
        <v>2</v>
      </c>
      <c r="W20" t="s">
        <v>2</v>
      </c>
    </row>
    <row r="21" spans="1:23" x14ac:dyDescent="0.2">
      <c r="A21">
        <v>2</v>
      </c>
      <c r="B21">
        <v>205</v>
      </c>
      <c r="C21">
        <v>178</v>
      </c>
      <c r="D21">
        <f t="shared" si="0"/>
        <v>383</v>
      </c>
      <c r="E21">
        <v>0.53524804199999998</v>
      </c>
      <c r="F21" s="1">
        <f>4*60+40</f>
        <v>280</v>
      </c>
      <c r="G21" s="1">
        <f>5*60+14</f>
        <v>314</v>
      </c>
      <c r="H21">
        <v>339</v>
      </c>
      <c r="I21">
        <v>656</v>
      </c>
      <c r="J21">
        <f t="shared" si="1"/>
        <v>995</v>
      </c>
      <c r="K21">
        <v>0.34070351799999998</v>
      </c>
      <c r="L21">
        <v>0</v>
      </c>
      <c r="M21">
        <v>16.4084</v>
      </c>
      <c r="N21">
        <v>13.5001</v>
      </c>
      <c r="O21">
        <v>8.2524271999999996E-2</v>
      </c>
      <c r="P21">
        <v>13.1699</v>
      </c>
      <c r="Q21">
        <v>3.3213645E-2</v>
      </c>
      <c r="R21">
        <v>17.475200000000001</v>
      </c>
      <c r="S21">
        <v>4.5116918999999998E-2</v>
      </c>
      <c r="T21">
        <v>14.427199999999999</v>
      </c>
      <c r="U21">
        <v>5.313093E-2</v>
      </c>
      <c r="V21" t="s">
        <v>2</v>
      </c>
      <c r="W21" t="s">
        <v>2</v>
      </c>
    </row>
    <row r="22" spans="1:23" x14ac:dyDescent="0.2">
      <c r="A22">
        <v>2</v>
      </c>
      <c r="B22">
        <v>93</v>
      </c>
      <c r="C22">
        <v>170</v>
      </c>
      <c r="D22">
        <f t="shared" si="0"/>
        <v>263</v>
      </c>
      <c r="E22">
        <v>0.35361216699999998</v>
      </c>
      <c r="F22" s="1">
        <f>8*60+50</f>
        <v>530</v>
      </c>
      <c r="G22" s="1">
        <v>55</v>
      </c>
      <c r="H22">
        <v>366</v>
      </c>
      <c r="I22">
        <v>553</v>
      </c>
      <c r="J22">
        <f t="shared" si="1"/>
        <v>919</v>
      </c>
      <c r="K22">
        <v>0.39825897700000001</v>
      </c>
      <c r="L22">
        <v>0</v>
      </c>
      <c r="M22">
        <v>22.4</v>
      </c>
      <c r="N22">
        <v>15.74</v>
      </c>
      <c r="O22">
        <v>3.8582511999999999E-2</v>
      </c>
      <c r="P22">
        <v>16.77</v>
      </c>
      <c r="Q22">
        <v>4.6721929000000002E-2</v>
      </c>
      <c r="R22">
        <v>15.67</v>
      </c>
      <c r="S22">
        <v>8.7581976000000006E-2</v>
      </c>
      <c r="T22">
        <v>17.43</v>
      </c>
      <c r="U22">
        <v>3.6516854000000001E-2</v>
      </c>
      <c r="V22" t="s">
        <v>2</v>
      </c>
      <c r="W22" t="s">
        <v>2</v>
      </c>
    </row>
    <row r="23" spans="1:23" x14ac:dyDescent="0.2">
      <c r="A23">
        <v>2</v>
      </c>
      <c r="B23">
        <v>250</v>
      </c>
      <c r="C23">
        <v>121</v>
      </c>
      <c r="D23">
        <f t="shared" si="0"/>
        <v>371</v>
      </c>
      <c r="E23">
        <v>0.67385444699999997</v>
      </c>
      <c r="F23" s="1">
        <f>3*60+26</f>
        <v>206</v>
      </c>
      <c r="G23" s="1">
        <f>1*60+58</f>
        <v>118</v>
      </c>
      <c r="H23">
        <v>270</v>
      </c>
      <c r="I23">
        <v>632</v>
      </c>
      <c r="J23">
        <f t="shared" si="1"/>
        <v>902</v>
      </c>
      <c r="K23">
        <v>0.29933481200000001</v>
      </c>
      <c r="L23">
        <v>0</v>
      </c>
      <c r="M23">
        <v>27.44</v>
      </c>
      <c r="N23">
        <v>16.09</v>
      </c>
      <c r="O23">
        <v>2.8523489999999999E-2</v>
      </c>
      <c r="P23">
        <v>17.04</v>
      </c>
      <c r="Q23">
        <v>7.7448746999999998E-2</v>
      </c>
      <c r="R23">
        <v>16.75</v>
      </c>
      <c r="S23">
        <v>3.9837398000000003E-2</v>
      </c>
      <c r="T23">
        <v>15.52</v>
      </c>
      <c r="U23">
        <v>7.0243237E-2</v>
      </c>
      <c r="V23" t="s">
        <v>2</v>
      </c>
      <c r="W23" t="s">
        <v>2</v>
      </c>
    </row>
    <row r="24" spans="1:23" x14ac:dyDescent="0.2">
      <c r="A24">
        <v>2</v>
      </c>
      <c r="B24">
        <v>202</v>
      </c>
      <c r="C24">
        <v>251</v>
      </c>
      <c r="D24">
        <f t="shared" si="0"/>
        <v>453</v>
      </c>
      <c r="E24">
        <v>0.445916115</v>
      </c>
      <c r="F24" s="1">
        <f>6*60+35</f>
        <v>395</v>
      </c>
      <c r="G24" s="1">
        <f>60+18</f>
        <v>78</v>
      </c>
      <c r="H24">
        <v>150</v>
      </c>
      <c r="I24">
        <v>678</v>
      </c>
      <c r="J24">
        <f t="shared" si="1"/>
        <v>828</v>
      </c>
      <c r="K24">
        <v>0.18115941999999999</v>
      </c>
      <c r="L24">
        <v>0</v>
      </c>
      <c r="M24">
        <v>24.93</v>
      </c>
      <c r="N24">
        <v>16.3</v>
      </c>
      <c r="O24">
        <v>4.2049677000000001E-2</v>
      </c>
      <c r="P24">
        <v>16.62</v>
      </c>
      <c r="Q24">
        <v>1.9357414E-2</v>
      </c>
      <c r="R24">
        <v>17.170000000000002</v>
      </c>
      <c r="S24">
        <v>5.9097688000000002E-2</v>
      </c>
      <c r="T24">
        <v>16.04</v>
      </c>
      <c r="U24">
        <v>8.3351906000000003E-2</v>
      </c>
      <c r="V24" t="s">
        <v>2</v>
      </c>
      <c r="W24" t="s">
        <v>2</v>
      </c>
    </row>
    <row r="25" spans="1:23" x14ac:dyDescent="0.2">
      <c r="A25">
        <v>2</v>
      </c>
      <c r="B25">
        <v>143</v>
      </c>
      <c r="C25">
        <v>204</v>
      </c>
      <c r="D25">
        <f t="shared" si="0"/>
        <v>347</v>
      </c>
      <c r="E25">
        <v>0.41210374599999999</v>
      </c>
      <c r="F25" s="1">
        <f>7*60+19</f>
        <v>439</v>
      </c>
      <c r="G25" s="1">
        <f>2*60+41</f>
        <v>161</v>
      </c>
      <c r="H25">
        <v>86</v>
      </c>
      <c r="I25">
        <v>785</v>
      </c>
      <c r="J25">
        <f t="shared" si="1"/>
        <v>871</v>
      </c>
      <c r="K25">
        <v>9.8737084000000003E-2</v>
      </c>
      <c r="L25">
        <v>0</v>
      </c>
      <c r="M25">
        <v>22.98</v>
      </c>
      <c r="N25">
        <v>15.24</v>
      </c>
      <c r="O25">
        <v>4.6820556999999999E-2</v>
      </c>
      <c r="P25">
        <v>16.260000000000002</v>
      </c>
      <c r="Q25">
        <v>2.7237353999999998E-2</v>
      </c>
      <c r="R25">
        <v>15.99</v>
      </c>
      <c r="S25">
        <v>5.9401884000000002E-2</v>
      </c>
      <c r="T25">
        <v>17.489999999999998</v>
      </c>
      <c r="U25">
        <v>4.4793198999999999E-2</v>
      </c>
      <c r="V25" t="s">
        <v>2</v>
      </c>
      <c r="W25" t="s">
        <v>2</v>
      </c>
    </row>
    <row r="26" spans="1:23" x14ac:dyDescent="0.2">
      <c r="A26">
        <v>2</v>
      </c>
      <c r="B26">
        <v>197</v>
      </c>
      <c r="C26">
        <v>149</v>
      </c>
      <c r="D26">
        <f t="shared" si="0"/>
        <v>346</v>
      </c>
      <c r="E26">
        <v>0.56936416199999995</v>
      </c>
      <c r="F26" s="1">
        <f>7*60+11</f>
        <v>431</v>
      </c>
      <c r="G26" s="1">
        <f>60+33</f>
        <v>93</v>
      </c>
      <c r="H26">
        <v>412</v>
      </c>
      <c r="I26">
        <v>662</v>
      </c>
      <c r="J26">
        <f t="shared" si="1"/>
        <v>1074</v>
      </c>
      <c r="K26">
        <v>0.38361266300000002</v>
      </c>
      <c r="L26">
        <v>0</v>
      </c>
      <c r="M26">
        <v>19.91</v>
      </c>
      <c r="N26">
        <v>18.04</v>
      </c>
      <c r="O26">
        <v>4.2166771999999998E-2</v>
      </c>
      <c r="P26">
        <v>17.350000000000001</v>
      </c>
      <c r="Q26">
        <v>4.1808874000000003E-2</v>
      </c>
      <c r="R26">
        <v>15.54</v>
      </c>
      <c r="S26">
        <v>6.9118836000000003E-2</v>
      </c>
      <c r="T26">
        <v>16.68</v>
      </c>
      <c r="U26">
        <v>4.2580884999999999E-2</v>
      </c>
      <c r="V26" t="s">
        <v>2</v>
      </c>
      <c r="W26" t="s">
        <v>2</v>
      </c>
    </row>
    <row r="27" spans="1:23" x14ac:dyDescent="0.2">
      <c r="A27">
        <v>2</v>
      </c>
      <c r="B27">
        <v>57</v>
      </c>
      <c r="C27">
        <v>304</v>
      </c>
      <c r="D27">
        <f t="shared" si="0"/>
        <v>361</v>
      </c>
      <c r="E27">
        <v>0.15789473700000001</v>
      </c>
      <c r="F27" s="1" t="s">
        <v>2</v>
      </c>
      <c r="H27">
        <v>325</v>
      </c>
      <c r="I27">
        <v>432</v>
      </c>
      <c r="J27">
        <f t="shared" si="1"/>
        <v>757</v>
      </c>
      <c r="K27">
        <v>0.429326288</v>
      </c>
      <c r="L27">
        <v>0</v>
      </c>
      <c r="M27">
        <v>20.637</v>
      </c>
      <c r="N27">
        <v>16.094999999999999</v>
      </c>
      <c r="O27">
        <v>1.7719962999999998E-2</v>
      </c>
      <c r="P27">
        <v>16.588000000000001</v>
      </c>
      <c r="Q27">
        <v>7.4191286999999995E-2</v>
      </c>
      <c r="R27">
        <v>16.082999999999998</v>
      </c>
      <c r="S27">
        <v>8.6567889999999998E-3</v>
      </c>
      <c r="T27">
        <v>15.625</v>
      </c>
      <c r="U27">
        <v>5.4970088E-2</v>
      </c>
      <c r="V27" t="s">
        <v>2</v>
      </c>
      <c r="W27" t="s">
        <v>2</v>
      </c>
    </row>
    <row r="28" spans="1:23" x14ac:dyDescent="0.2">
      <c r="A28">
        <v>2</v>
      </c>
      <c r="B28">
        <v>4</v>
      </c>
      <c r="C28">
        <v>316</v>
      </c>
      <c r="D28">
        <f t="shared" si="0"/>
        <v>320</v>
      </c>
      <c r="E28">
        <v>1.2500000000000001E-2</v>
      </c>
      <c r="F28" s="1" t="s">
        <v>2</v>
      </c>
      <c r="H28">
        <v>158</v>
      </c>
      <c r="I28">
        <v>786</v>
      </c>
      <c r="J28">
        <f t="shared" si="1"/>
        <v>944</v>
      </c>
      <c r="K28">
        <v>0.167372881</v>
      </c>
      <c r="L28">
        <v>0</v>
      </c>
      <c r="M28">
        <v>21.594999999999999</v>
      </c>
      <c r="N28">
        <v>16.917999999999999</v>
      </c>
      <c r="O28">
        <v>8.9403451999999994E-2</v>
      </c>
      <c r="P28">
        <v>16.431999999999999</v>
      </c>
      <c r="Q28">
        <v>4.0036413999999999E-2</v>
      </c>
      <c r="R28">
        <v>16.492999999999999</v>
      </c>
      <c r="S28">
        <v>3.9853333999999997E-2</v>
      </c>
      <c r="T28">
        <v>17.376999999999999</v>
      </c>
      <c r="U28">
        <v>4.1735152999999997E-2</v>
      </c>
      <c r="V28" t="s">
        <v>2</v>
      </c>
      <c r="W28" t="s">
        <v>2</v>
      </c>
    </row>
    <row r="29" spans="1:23" x14ac:dyDescent="0.2">
      <c r="A29">
        <v>2</v>
      </c>
      <c r="B29">
        <v>182</v>
      </c>
      <c r="C29">
        <v>2</v>
      </c>
      <c r="D29">
        <f t="shared" si="0"/>
        <v>184</v>
      </c>
      <c r="E29">
        <v>0.98913043499999997</v>
      </c>
      <c r="F29" s="1" t="s">
        <v>2</v>
      </c>
      <c r="H29">
        <v>452</v>
      </c>
      <c r="I29">
        <v>219</v>
      </c>
      <c r="J29">
        <f t="shared" si="1"/>
        <v>671</v>
      </c>
      <c r="K29">
        <v>0.67362146099999998</v>
      </c>
      <c r="L29">
        <v>0</v>
      </c>
      <c r="M29">
        <v>24.053000000000001</v>
      </c>
      <c r="N29">
        <v>17.503</v>
      </c>
      <c r="O29">
        <v>9.325669E-3</v>
      </c>
      <c r="P29">
        <v>18.274000000000001</v>
      </c>
      <c r="Q29">
        <v>1.2936336E-2</v>
      </c>
      <c r="R29">
        <v>18.893999999999998</v>
      </c>
      <c r="S29">
        <v>7.2066209999999999E-3</v>
      </c>
      <c r="T29">
        <v>17.489999999999998</v>
      </c>
      <c r="U29">
        <v>4.0774280000000003E-2</v>
      </c>
      <c r="V29" t="s">
        <v>2</v>
      </c>
      <c r="W29" t="s">
        <v>2</v>
      </c>
    </row>
    <row r="30" spans="1:23" x14ac:dyDescent="0.2">
      <c r="A30">
        <v>2</v>
      </c>
      <c r="B30">
        <v>460</v>
      </c>
      <c r="C30">
        <v>56</v>
      </c>
      <c r="D30">
        <f t="shared" si="0"/>
        <v>516</v>
      </c>
      <c r="E30">
        <v>0.89147286800000003</v>
      </c>
      <c r="F30" s="1" t="s">
        <v>2</v>
      </c>
      <c r="H30">
        <v>403</v>
      </c>
      <c r="I30">
        <v>504</v>
      </c>
      <c r="J30">
        <f t="shared" si="1"/>
        <v>907</v>
      </c>
      <c r="K30">
        <v>0.44432194000000003</v>
      </c>
      <c r="L30">
        <v>0</v>
      </c>
      <c r="M30">
        <v>22.884</v>
      </c>
      <c r="N30">
        <v>16.846</v>
      </c>
      <c r="O30">
        <v>1.7753511999999999E-2</v>
      </c>
      <c r="P30">
        <v>17.244</v>
      </c>
      <c r="Q30">
        <v>3.0605396999999999E-2</v>
      </c>
      <c r="R30">
        <v>17.559999999999999</v>
      </c>
      <c r="S30">
        <v>3.4528704E-2</v>
      </c>
      <c r="T30">
        <v>16.524999999999999</v>
      </c>
      <c r="U30">
        <v>3.5840024999999998E-2</v>
      </c>
      <c r="V30" t="s">
        <v>2</v>
      </c>
      <c r="W30" t="s">
        <v>2</v>
      </c>
    </row>
    <row r="31" spans="1:23" x14ac:dyDescent="0.2">
      <c r="A31">
        <v>2</v>
      </c>
      <c r="B31">
        <v>165</v>
      </c>
      <c r="C31">
        <v>311</v>
      </c>
      <c r="D31">
        <f t="shared" si="0"/>
        <v>476</v>
      </c>
      <c r="E31">
        <v>0.34663865500000002</v>
      </c>
      <c r="F31" s="1">
        <f>60+31</f>
        <v>91</v>
      </c>
      <c r="G31" s="1">
        <f>5*60+59</f>
        <v>359</v>
      </c>
      <c r="H31">
        <v>142</v>
      </c>
      <c r="I31">
        <v>625</v>
      </c>
      <c r="J31">
        <f t="shared" si="1"/>
        <v>767</v>
      </c>
      <c r="K31">
        <v>0.18513689699999999</v>
      </c>
      <c r="L31">
        <v>0</v>
      </c>
      <c r="M31">
        <v>20.628</v>
      </c>
      <c r="N31">
        <v>16.922000000000001</v>
      </c>
      <c r="O31">
        <v>1.5842695E-2</v>
      </c>
      <c r="P31">
        <v>16.254000000000001</v>
      </c>
      <c r="Q31">
        <v>4.1054394000000001E-2</v>
      </c>
      <c r="R31">
        <v>17.161999999999999</v>
      </c>
      <c r="S31">
        <v>5.8216641E-2</v>
      </c>
      <c r="T31">
        <v>16.402999999999999</v>
      </c>
      <c r="U31">
        <v>2.2204009E-2</v>
      </c>
      <c r="V31" t="s">
        <v>2</v>
      </c>
      <c r="W31" t="s">
        <v>2</v>
      </c>
    </row>
    <row r="32" spans="1:23" x14ac:dyDescent="0.2">
      <c r="A32">
        <v>2</v>
      </c>
      <c r="B32">
        <v>176</v>
      </c>
      <c r="C32">
        <v>349</v>
      </c>
      <c r="D32">
        <f t="shared" si="0"/>
        <v>525</v>
      </c>
      <c r="E32">
        <v>0.33523809500000001</v>
      </c>
      <c r="F32" s="1">
        <f>9*60+58</f>
        <v>598</v>
      </c>
      <c r="G32" s="1">
        <f>5*60+39</f>
        <v>339</v>
      </c>
      <c r="H32">
        <v>387</v>
      </c>
      <c r="I32">
        <v>566</v>
      </c>
      <c r="J32">
        <f t="shared" si="1"/>
        <v>953</v>
      </c>
      <c r="K32">
        <v>0.40608604399999998</v>
      </c>
      <c r="L32">
        <v>0</v>
      </c>
      <c r="M32">
        <v>21.033000000000001</v>
      </c>
      <c r="N32">
        <v>16.754000000000001</v>
      </c>
      <c r="O32">
        <v>7.6301963E-2</v>
      </c>
      <c r="P32">
        <v>18.536000000000001</v>
      </c>
      <c r="Q32">
        <v>6.4920650999999996E-2</v>
      </c>
      <c r="R32">
        <v>17.786000000000001</v>
      </c>
      <c r="S32">
        <v>2.8766619E-2</v>
      </c>
      <c r="T32">
        <v>16.274999999999999</v>
      </c>
      <c r="U32">
        <v>8.3448940000000003E-3</v>
      </c>
      <c r="V32" t="s">
        <v>2</v>
      </c>
      <c r="W32" t="s">
        <v>2</v>
      </c>
    </row>
    <row r="33" spans="1:23" x14ac:dyDescent="0.2">
      <c r="A33">
        <v>2</v>
      </c>
      <c r="B33">
        <v>357</v>
      </c>
      <c r="C33">
        <v>87</v>
      </c>
      <c r="D33">
        <f t="shared" si="0"/>
        <v>444</v>
      </c>
      <c r="E33">
        <v>0.80405405399999996</v>
      </c>
      <c r="F33" s="1">
        <f>4*60+32</f>
        <v>272</v>
      </c>
      <c r="G33" s="1">
        <f>2*60+23</f>
        <v>143</v>
      </c>
      <c r="H33">
        <v>264</v>
      </c>
      <c r="I33">
        <v>757</v>
      </c>
      <c r="J33">
        <f t="shared" si="1"/>
        <v>1021</v>
      </c>
      <c r="K33">
        <v>0.25857002899999998</v>
      </c>
      <c r="L33">
        <v>0</v>
      </c>
      <c r="M33">
        <v>24.658999999999999</v>
      </c>
      <c r="N33">
        <v>18.265000000000001</v>
      </c>
      <c r="O33">
        <v>1.0102554E-2</v>
      </c>
      <c r="P33">
        <v>17.356999999999999</v>
      </c>
      <c r="Q33">
        <v>3.3650698E-2</v>
      </c>
      <c r="R33">
        <v>16.962</v>
      </c>
      <c r="S33">
        <v>2.9479418E-2</v>
      </c>
      <c r="T33">
        <v>16.934999999999999</v>
      </c>
      <c r="U33">
        <v>2.8719003999999999E-2</v>
      </c>
      <c r="V33" t="s">
        <v>2</v>
      </c>
      <c r="W33" t="s">
        <v>2</v>
      </c>
    </row>
    <row r="34" spans="1:23" x14ac:dyDescent="0.2">
      <c r="A34">
        <v>2</v>
      </c>
      <c r="B34">
        <v>381</v>
      </c>
      <c r="C34">
        <v>93</v>
      </c>
      <c r="D34">
        <f t="shared" si="0"/>
        <v>474</v>
      </c>
      <c r="E34">
        <v>0.80379746799999996</v>
      </c>
      <c r="F34" s="1">
        <f>7*60+2</f>
        <v>422</v>
      </c>
      <c r="G34" s="1">
        <f>60+28</f>
        <v>88</v>
      </c>
      <c r="H34">
        <v>674</v>
      </c>
      <c r="I34">
        <v>259</v>
      </c>
      <c r="J34">
        <f t="shared" si="1"/>
        <v>933</v>
      </c>
      <c r="K34">
        <v>0.72240085700000001</v>
      </c>
      <c r="L34">
        <v>0</v>
      </c>
      <c r="M34">
        <v>22.43</v>
      </c>
      <c r="N34">
        <v>20.466999999999999</v>
      </c>
      <c r="O34">
        <v>1.8822487999999998E-2</v>
      </c>
      <c r="P34">
        <v>17.625</v>
      </c>
      <c r="Q34">
        <v>6.4908585000000005E-2</v>
      </c>
      <c r="R34">
        <v>18.366</v>
      </c>
      <c r="S34">
        <v>2.6196844E-2</v>
      </c>
      <c r="T34">
        <v>17.748999999999999</v>
      </c>
      <c r="U34">
        <v>6.5856049999999996E-3</v>
      </c>
      <c r="V34" t="s">
        <v>2</v>
      </c>
      <c r="W34" t="s">
        <v>2</v>
      </c>
    </row>
    <row r="35" spans="1:23" x14ac:dyDescent="0.2">
      <c r="A35">
        <v>3</v>
      </c>
      <c r="B35">
        <v>99</v>
      </c>
      <c r="C35">
        <v>299</v>
      </c>
      <c r="D35">
        <f t="shared" si="0"/>
        <v>398</v>
      </c>
      <c r="E35">
        <v>0.248743719</v>
      </c>
      <c r="F35" s="1">
        <f>6*60+32</f>
        <v>392</v>
      </c>
      <c r="G35" s="1">
        <v>66</v>
      </c>
      <c r="H35">
        <v>315</v>
      </c>
      <c r="I35">
        <v>841</v>
      </c>
      <c r="J35">
        <f t="shared" si="1"/>
        <v>1156</v>
      </c>
      <c r="K35">
        <v>0.27249134899999999</v>
      </c>
      <c r="L35">
        <v>0</v>
      </c>
      <c r="M35" t="s">
        <v>2</v>
      </c>
      <c r="N35">
        <v>15.837999999999999</v>
      </c>
      <c r="O35">
        <v>7.3635427000000003E-2</v>
      </c>
      <c r="P35">
        <v>17.911000000000001</v>
      </c>
      <c r="Q35">
        <v>0.136791521</v>
      </c>
      <c r="R35">
        <v>18.062000000000001</v>
      </c>
      <c r="S35">
        <v>0.120426362</v>
      </c>
      <c r="T35">
        <v>17.164000000000001</v>
      </c>
      <c r="U35">
        <v>3.8016620000000001E-2</v>
      </c>
      <c r="V35">
        <v>16.530999999999999</v>
      </c>
      <c r="W35">
        <v>5.7600353999999999E-2</v>
      </c>
    </row>
    <row r="36" spans="1:23" x14ac:dyDescent="0.2">
      <c r="A36">
        <v>3</v>
      </c>
      <c r="B36">
        <v>473</v>
      </c>
      <c r="C36">
        <v>32</v>
      </c>
      <c r="D36">
        <f t="shared" si="0"/>
        <v>505</v>
      </c>
      <c r="E36">
        <v>0.93663366299999995</v>
      </c>
      <c r="F36" s="1">
        <f>9*60+14</f>
        <v>554</v>
      </c>
      <c r="G36" s="1">
        <f>60*3+51</f>
        <v>231</v>
      </c>
      <c r="H36">
        <v>4</v>
      </c>
      <c r="I36">
        <v>1137</v>
      </c>
      <c r="J36">
        <f t="shared" si="1"/>
        <v>1141</v>
      </c>
      <c r="K36">
        <v>3.5056969999999999E-3</v>
      </c>
      <c r="L36">
        <v>0</v>
      </c>
      <c r="M36" t="s">
        <v>2</v>
      </c>
      <c r="N36">
        <v>16.873000000000001</v>
      </c>
      <c r="O36">
        <v>5.2444724999999998E-2</v>
      </c>
      <c r="P36">
        <v>15.932</v>
      </c>
      <c r="Q36">
        <v>5.7921983000000003E-2</v>
      </c>
      <c r="R36">
        <v>17.488</v>
      </c>
      <c r="S36">
        <v>3.2506527E-2</v>
      </c>
      <c r="T36">
        <v>16.052</v>
      </c>
      <c r="U36">
        <v>2.4368119000000001E-2</v>
      </c>
      <c r="V36">
        <v>16.353000000000002</v>
      </c>
      <c r="W36">
        <v>4.6550582E-2</v>
      </c>
    </row>
    <row r="37" spans="1:23" x14ac:dyDescent="0.2">
      <c r="A37">
        <v>3</v>
      </c>
      <c r="B37">
        <v>339</v>
      </c>
      <c r="C37">
        <v>73</v>
      </c>
      <c r="D37">
        <f t="shared" si="0"/>
        <v>412</v>
      </c>
      <c r="E37">
        <v>0.82281553399999996</v>
      </c>
      <c r="F37" s="1">
        <f>7*60+47</f>
        <v>467</v>
      </c>
      <c r="G37" s="1">
        <v>69</v>
      </c>
      <c r="H37">
        <v>332</v>
      </c>
      <c r="I37">
        <v>718</v>
      </c>
      <c r="J37">
        <f t="shared" si="1"/>
        <v>1050</v>
      </c>
      <c r="K37">
        <v>0.316190476</v>
      </c>
      <c r="L37">
        <v>0</v>
      </c>
      <c r="M37" t="s">
        <v>2</v>
      </c>
      <c r="N37">
        <v>14.97</v>
      </c>
      <c r="O37">
        <v>4.1430834999999999E-2</v>
      </c>
      <c r="P37">
        <v>15.99</v>
      </c>
      <c r="Q37">
        <v>4.2055186000000001E-2</v>
      </c>
      <c r="R37">
        <v>16.690000000000001</v>
      </c>
      <c r="S37">
        <v>5.6368247000000003E-2</v>
      </c>
      <c r="T37">
        <v>15.91</v>
      </c>
      <c r="U37">
        <v>4.4757563E-2</v>
      </c>
      <c r="V37">
        <v>16.3</v>
      </c>
      <c r="W37">
        <v>6.3816977999999996E-2</v>
      </c>
    </row>
    <row r="38" spans="1:23" x14ac:dyDescent="0.2">
      <c r="A38">
        <v>3</v>
      </c>
      <c r="B38">
        <v>210</v>
      </c>
      <c r="C38">
        <v>173</v>
      </c>
      <c r="D38">
        <f t="shared" si="0"/>
        <v>383</v>
      </c>
      <c r="E38">
        <v>0.54830287200000005</v>
      </c>
      <c r="F38" s="1">
        <f>60*6+38</f>
        <v>398</v>
      </c>
      <c r="G38" s="1">
        <v>43</v>
      </c>
      <c r="H38">
        <v>404</v>
      </c>
      <c r="I38">
        <v>451</v>
      </c>
      <c r="J38">
        <f t="shared" si="1"/>
        <v>855</v>
      </c>
      <c r="K38">
        <v>0.47251462</v>
      </c>
      <c r="L38">
        <v>0</v>
      </c>
      <c r="M38" t="s">
        <v>2</v>
      </c>
      <c r="N38">
        <v>19.239999999999998</v>
      </c>
      <c r="O38">
        <v>4.1567529999999998E-2</v>
      </c>
      <c r="P38">
        <v>17.86</v>
      </c>
      <c r="Q38">
        <v>3.1407648000000003E-2</v>
      </c>
      <c r="R38">
        <v>18.09</v>
      </c>
      <c r="S38">
        <v>2.4653061E-2</v>
      </c>
      <c r="T38">
        <v>17.96</v>
      </c>
      <c r="U38">
        <v>3.2888147E-2</v>
      </c>
      <c r="V38">
        <v>16.899999999999999</v>
      </c>
      <c r="W38">
        <v>2.6344676000000001E-2</v>
      </c>
    </row>
    <row r="39" spans="1:23" x14ac:dyDescent="0.2">
      <c r="A39">
        <v>3</v>
      </c>
      <c r="B39">
        <v>141</v>
      </c>
      <c r="C39">
        <v>211</v>
      </c>
      <c r="D39">
        <f t="shared" si="0"/>
        <v>352</v>
      </c>
      <c r="E39">
        <v>0.40056818199999999</v>
      </c>
      <c r="F39" s="1">
        <f>8*60+5</f>
        <v>485</v>
      </c>
      <c r="G39" s="1">
        <f>60+53</f>
        <v>113</v>
      </c>
      <c r="H39">
        <v>222</v>
      </c>
      <c r="I39">
        <v>651</v>
      </c>
      <c r="J39">
        <f t="shared" si="1"/>
        <v>873</v>
      </c>
      <c r="K39">
        <v>0.25429553300000002</v>
      </c>
      <c r="L39">
        <v>0</v>
      </c>
      <c r="M39" t="s">
        <v>2</v>
      </c>
      <c r="N39">
        <v>16.43</v>
      </c>
      <c r="O39">
        <v>4.2428961000000001E-2</v>
      </c>
      <c r="P39">
        <v>16.02</v>
      </c>
      <c r="Q39">
        <v>3.9269793999999997E-2</v>
      </c>
      <c r="R39">
        <v>16.23</v>
      </c>
      <c r="S39">
        <v>6.0512024999999997E-2</v>
      </c>
      <c r="T39">
        <v>14.77</v>
      </c>
      <c r="U39">
        <v>4.3940468000000003E-2</v>
      </c>
      <c r="V39">
        <v>16.68</v>
      </c>
      <c r="W39">
        <v>6.3850123999999994E-2</v>
      </c>
    </row>
    <row r="40" spans="1:23" x14ac:dyDescent="0.2">
      <c r="A40">
        <v>3</v>
      </c>
      <c r="B40">
        <v>134</v>
      </c>
      <c r="C40">
        <v>204</v>
      </c>
      <c r="D40">
        <f t="shared" si="0"/>
        <v>338</v>
      </c>
      <c r="E40">
        <v>0.39644970400000001</v>
      </c>
      <c r="F40" s="1">
        <f>9*60+54</f>
        <v>594</v>
      </c>
      <c r="G40" s="1">
        <v>2</v>
      </c>
      <c r="H40">
        <v>445</v>
      </c>
      <c r="I40">
        <v>358</v>
      </c>
      <c r="J40">
        <f t="shared" si="1"/>
        <v>803</v>
      </c>
      <c r="K40">
        <v>0.55417185599999996</v>
      </c>
      <c r="L40">
        <v>0</v>
      </c>
      <c r="M40" t="s">
        <v>2</v>
      </c>
      <c r="N40">
        <v>17.03</v>
      </c>
      <c r="O40">
        <v>3.6624775999999998E-2</v>
      </c>
      <c r="P40">
        <v>17.55</v>
      </c>
      <c r="Q40">
        <v>2.5016567E-2</v>
      </c>
      <c r="R40">
        <v>16.71</v>
      </c>
      <c r="S40">
        <v>2.5129341999999999E-2</v>
      </c>
      <c r="T40">
        <v>17.73</v>
      </c>
      <c r="U40">
        <v>4.2521753000000002E-2</v>
      </c>
      <c r="V40">
        <v>17.37</v>
      </c>
      <c r="W40">
        <v>2.9139073000000001E-2</v>
      </c>
    </row>
    <row r="41" spans="1:23" x14ac:dyDescent="0.2">
      <c r="A41">
        <v>3</v>
      </c>
      <c r="B41">
        <v>189</v>
      </c>
      <c r="C41">
        <v>45</v>
      </c>
      <c r="D41">
        <f t="shared" si="0"/>
        <v>234</v>
      </c>
      <c r="E41">
        <v>0.80769230800000003</v>
      </c>
      <c r="F41" s="1">
        <f>8*60+58</f>
        <v>538</v>
      </c>
      <c r="G41" s="1">
        <f>4*60+40</f>
        <v>280</v>
      </c>
      <c r="H41">
        <v>242</v>
      </c>
      <c r="I41">
        <v>445</v>
      </c>
      <c r="J41">
        <f t="shared" si="1"/>
        <v>687</v>
      </c>
      <c r="K41">
        <v>0.35225618600000003</v>
      </c>
      <c r="L41">
        <v>0</v>
      </c>
      <c r="M41" t="s">
        <v>2</v>
      </c>
      <c r="N41">
        <v>17.39</v>
      </c>
      <c r="O41">
        <v>1.6594641E-2</v>
      </c>
      <c r="P41">
        <v>18.22</v>
      </c>
      <c r="Q41">
        <v>4.0658123999999997E-2</v>
      </c>
      <c r="R41">
        <v>18.48</v>
      </c>
      <c r="S41">
        <v>3.4292713000000002E-2</v>
      </c>
      <c r="T41">
        <v>17.149999999999999</v>
      </c>
      <c r="U41">
        <v>5.6771667999999997E-2</v>
      </c>
      <c r="V41">
        <v>18.05</v>
      </c>
      <c r="W41">
        <v>4.7251688E-2</v>
      </c>
    </row>
    <row r="42" spans="1:23" x14ac:dyDescent="0.2">
      <c r="A42">
        <v>3</v>
      </c>
      <c r="B42">
        <v>18</v>
      </c>
      <c r="C42">
        <v>397</v>
      </c>
      <c r="D42">
        <f t="shared" si="0"/>
        <v>415</v>
      </c>
      <c r="E42">
        <v>4.3373493999999999E-2</v>
      </c>
      <c r="F42" s="1">
        <f>9*60+50</f>
        <v>590</v>
      </c>
      <c r="G42" s="1">
        <f>6*60+20</f>
        <v>380</v>
      </c>
      <c r="H42">
        <v>51</v>
      </c>
      <c r="I42">
        <v>950</v>
      </c>
      <c r="J42">
        <f t="shared" si="1"/>
        <v>1001</v>
      </c>
      <c r="K42">
        <v>5.0949051000000002E-2</v>
      </c>
      <c r="L42">
        <v>0</v>
      </c>
      <c r="M42" t="s">
        <v>2</v>
      </c>
      <c r="N42">
        <v>18.760000000000002</v>
      </c>
      <c r="O42">
        <v>4.5288531999999999E-2</v>
      </c>
      <c r="P42">
        <v>15.55</v>
      </c>
      <c r="Q42">
        <v>6.8019865999999998E-2</v>
      </c>
      <c r="R42">
        <v>16.600000000000001</v>
      </c>
      <c r="S42">
        <v>4.3626707000000001E-2</v>
      </c>
      <c r="T42">
        <v>19.309999999999999</v>
      </c>
      <c r="U42">
        <v>6.4715167000000004E-2</v>
      </c>
      <c r="V42">
        <v>17.78</v>
      </c>
      <c r="W42">
        <v>4.7950624999999997E-2</v>
      </c>
    </row>
    <row r="43" spans="1:23" x14ac:dyDescent="0.2">
      <c r="A43">
        <v>3</v>
      </c>
      <c r="B43">
        <v>98</v>
      </c>
      <c r="C43">
        <v>307</v>
      </c>
      <c r="D43">
        <f t="shared" si="0"/>
        <v>405</v>
      </c>
      <c r="E43">
        <v>0.241975309</v>
      </c>
      <c r="F43" s="1" t="s">
        <v>2</v>
      </c>
      <c r="G43" s="1" t="s">
        <v>2</v>
      </c>
      <c r="H43">
        <v>478</v>
      </c>
      <c r="I43">
        <v>611</v>
      </c>
      <c r="J43">
        <f t="shared" si="1"/>
        <v>1089</v>
      </c>
      <c r="K43">
        <v>0.43893480299999998</v>
      </c>
      <c r="L43">
        <v>0</v>
      </c>
      <c r="M43" t="s">
        <v>2</v>
      </c>
      <c r="N43">
        <v>15.59</v>
      </c>
      <c r="O43">
        <v>8.0593848999999995E-2</v>
      </c>
      <c r="P43">
        <v>15.81</v>
      </c>
      <c r="Q43">
        <v>7.7106346000000006E-2</v>
      </c>
      <c r="R43">
        <v>15.79</v>
      </c>
      <c r="S43">
        <v>9.1522564000000001E-2</v>
      </c>
      <c r="T43">
        <v>16.5</v>
      </c>
      <c r="U43">
        <v>3.7842033999999997E-2</v>
      </c>
      <c r="V43">
        <v>16.61</v>
      </c>
      <c r="W43">
        <v>6.1869665999999997E-2</v>
      </c>
    </row>
    <row r="44" spans="1:23" x14ac:dyDescent="0.2">
      <c r="A44">
        <v>3</v>
      </c>
      <c r="B44">
        <v>305</v>
      </c>
      <c r="C44">
        <v>38</v>
      </c>
      <c r="D44">
        <f t="shared" si="0"/>
        <v>343</v>
      </c>
      <c r="E44">
        <v>0.88921282800000001</v>
      </c>
      <c r="F44" s="1">
        <f>9*60+10</f>
        <v>550</v>
      </c>
      <c r="G44" s="1">
        <v>0</v>
      </c>
      <c r="H44">
        <v>81</v>
      </c>
      <c r="I44">
        <v>1014</v>
      </c>
      <c r="J44">
        <f t="shared" si="1"/>
        <v>1095</v>
      </c>
      <c r="K44">
        <v>7.3972602999999998E-2</v>
      </c>
      <c r="L44">
        <v>0</v>
      </c>
      <c r="M44" t="s">
        <v>2</v>
      </c>
      <c r="N44">
        <v>15.4</v>
      </c>
      <c r="O44">
        <v>2.6722338000000002E-2</v>
      </c>
      <c r="P44">
        <v>15.8</v>
      </c>
      <c r="Q44">
        <v>4.7551884000000003E-2</v>
      </c>
      <c r="R44">
        <v>15.53</v>
      </c>
      <c r="S44">
        <v>4.6296296000000001E-2</v>
      </c>
      <c r="T44">
        <v>15.04</v>
      </c>
      <c r="U44">
        <v>6.1288869000000003E-2</v>
      </c>
      <c r="V44">
        <v>16.600000000000001</v>
      </c>
      <c r="W44">
        <v>5.4915514999999998E-2</v>
      </c>
    </row>
    <row r="45" spans="1:23" x14ac:dyDescent="0.2">
      <c r="A45">
        <v>3</v>
      </c>
      <c r="B45">
        <v>240</v>
      </c>
      <c r="C45">
        <v>224</v>
      </c>
      <c r="D45">
        <f t="shared" si="0"/>
        <v>464</v>
      </c>
      <c r="E45">
        <v>0.517241379</v>
      </c>
      <c r="F45" s="1">
        <f>6*60+52</f>
        <v>412</v>
      </c>
      <c r="G45" s="1">
        <f>6*60+36</f>
        <v>396</v>
      </c>
      <c r="H45">
        <v>9</v>
      </c>
      <c r="I45">
        <v>1159</v>
      </c>
      <c r="J45">
        <f t="shared" si="1"/>
        <v>1168</v>
      </c>
      <c r="K45">
        <v>7.7054790000000003E-3</v>
      </c>
      <c r="L45">
        <v>0</v>
      </c>
      <c r="M45" t="s">
        <v>2</v>
      </c>
      <c r="N45">
        <v>17.02</v>
      </c>
      <c r="O45">
        <v>3.0071077000000002E-2</v>
      </c>
      <c r="P45">
        <v>15.22</v>
      </c>
      <c r="Q45">
        <v>4.2316734000000002E-2</v>
      </c>
      <c r="R45">
        <v>15.53</v>
      </c>
      <c r="S45">
        <v>0.122736419</v>
      </c>
      <c r="T45">
        <v>16.489999999999998</v>
      </c>
      <c r="U45">
        <v>3.2861189999999998E-2</v>
      </c>
      <c r="V45">
        <v>15.21</v>
      </c>
      <c r="W45">
        <v>5.7414201999999998E-2</v>
      </c>
    </row>
    <row r="46" spans="1:23" x14ac:dyDescent="0.2">
      <c r="A46">
        <v>3</v>
      </c>
      <c r="B46">
        <v>274</v>
      </c>
      <c r="C46">
        <v>216</v>
      </c>
      <c r="D46">
        <f t="shared" si="0"/>
        <v>490</v>
      </c>
      <c r="E46">
        <v>0.55918367300000005</v>
      </c>
      <c r="F46" s="1">
        <v>600</v>
      </c>
      <c r="G46" s="1">
        <f>4*60+9</f>
        <v>249</v>
      </c>
      <c r="H46">
        <v>165</v>
      </c>
      <c r="I46">
        <v>807</v>
      </c>
      <c r="J46">
        <f t="shared" si="1"/>
        <v>972</v>
      </c>
      <c r="K46">
        <v>0.169753086</v>
      </c>
      <c r="L46">
        <v>0</v>
      </c>
      <c r="M46" t="s">
        <v>2</v>
      </c>
      <c r="N46">
        <v>16.510000000000002</v>
      </c>
      <c r="O46">
        <v>5.4545455E-2</v>
      </c>
      <c r="P46">
        <v>15.82</v>
      </c>
      <c r="Q46">
        <v>6.5466101999999998E-2</v>
      </c>
      <c r="R46">
        <v>17.03</v>
      </c>
      <c r="S46">
        <v>6.179159E-2</v>
      </c>
      <c r="T46">
        <v>15.36</v>
      </c>
      <c r="U46">
        <v>3.9270991999999998E-2</v>
      </c>
      <c r="V46">
        <v>16.34</v>
      </c>
      <c r="W46">
        <v>9.4698503000000003E-2</v>
      </c>
    </row>
    <row r="47" spans="1:23" x14ac:dyDescent="0.2">
      <c r="A47">
        <v>3</v>
      </c>
      <c r="B47">
        <v>163</v>
      </c>
      <c r="C47">
        <v>61</v>
      </c>
      <c r="D47">
        <f t="shared" si="0"/>
        <v>224</v>
      </c>
      <c r="E47">
        <v>0.727678571</v>
      </c>
      <c r="F47" s="1">
        <f>5*60+47</f>
        <v>347</v>
      </c>
      <c r="G47" s="1">
        <f>6*60+31</f>
        <v>391</v>
      </c>
      <c r="H47">
        <v>448</v>
      </c>
      <c r="I47">
        <v>653</v>
      </c>
      <c r="J47">
        <f t="shared" si="1"/>
        <v>1101</v>
      </c>
      <c r="K47">
        <v>0.406902816</v>
      </c>
      <c r="L47">
        <v>0</v>
      </c>
      <c r="M47" t="s">
        <v>2</v>
      </c>
      <c r="N47">
        <v>16.78</v>
      </c>
      <c r="O47">
        <v>6.9421488000000003E-2</v>
      </c>
      <c r="P47">
        <v>16.37</v>
      </c>
      <c r="Q47">
        <v>3.6598045000000003E-2</v>
      </c>
      <c r="R47">
        <v>16.5</v>
      </c>
      <c r="S47">
        <v>3.9445244999999997E-2</v>
      </c>
      <c r="T47">
        <v>16.18</v>
      </c>
      <c r="U47">
        <v>4.4392523000000003E-2</v>
      </c>
      <c r="V47">
        <v>16.190000000000001</v>
      </c>
      <c r="W47">
        <v>7.2549020000000006E-2</v>
      </c>
    </row>
    <row r="48" spans="1:23" x14ac:dyDescent="0.2">
      <c r="A48">
        <v>3</v>
      </c>
      <c r="B48">
        <v>339</v>
      </c>
      <c r="C48">
        <v>87</v>
      </c>
      <c r="D48">
        <f t="shared" si="0"/>
        <v>426</v>
      </c>
      <c r="E48">
        <v>0.79577464799999997</v>
      </c>
      <c r="F48" s="1">
        <f>7*60+5</f>
        <v>425</v>
      </c>
      <c r="G48" s="1">
        <v>69</v>
      </c>
      <c r="H48">
        <v>776</v>
      </c>
      <c r="I48">
        <v>340</v>
      </c>
      <c r="J48">
        <f t="shared" si="1"/>
        <v>1116</v>
      </c>
      <c r="K48">
        <v>0.69534050199999997</v>
      </c>
      <c r="L48">
        <v>0</v>
      </c>
      <c r="M48" t="s">
        <v>2</v>
      </c>
      <c r="N48">
        <v>17.21</v>
      </c>
      <c r="O48">
        <v>6.2660943999999996E-2</v>
      </c>
      <c r="P48">
        <v>16.89</v>
      </c>
      <c r="Q48">
        <v>6.8917017999999997E-2</v>
      </c>
      <c r="R48">
        <v>16.12</v>
      </c>
      <c r="S48">
        <v>5.9336824000000003E-2</v>
      </c>
      <c r="T48">
        <v>16.86</v>
      </c>
      <c r="U48">
        <v>5.1631409000000003E-2</v>
      </c>
      <c r="V48">
        <v>17.11</v>
      </c>
      <c r="W48">
        <v>9.9300016000000005E-2</v>
      </c>
    </row>
    <row r="49" spans="1:23" x14ac:dyDescent="0.2">
      <c r="A49">
        <v>3</v>
      </c>
      <c r="B49">
        <v>340</v>
      </c>
      <c r="C49">
        <v>97</v>
      </c>
      <c r="D49">
        <f t="shared" si="0"/>
        <v>437</v>
      </c>
      <c r="E49">
        <v>0.77803203700000001</v>
      </c>
      <c r="F49" s="1">
        <f>9*60+31</f>
        <v>571</v>
      </c>
      <c r="G49" s="1">
        <v>22</v>
      </c>
      <c r="H49">
        <v>482</v>
      </c>
      <c r="I49">
        <v>564</v>
      </c>
      <c r="J49">
        <f t="shared" si="1"/>
        <v>1046</v>
      </c>
      <c r="K49">
        <v>0.46080305900000001</v>
      </c>
      <c r="L49">
        <v>0</v>
      </c>
      <c r="M49" t="s">
        <v>2</v>
      </c>
      <c r="N49">
        <v>15.72</v>
      </c>
      <c r="O49">
        <v>3.7483005999999999E-2</v>
      </c>
      <c r="P49">
        <v>16.98</v>
      </c>
      <c r="Q49">
        <v>2.3222579E-2</v>
      </c>
      <c r="R49">
        <v>15.4</v>
      </c>
      <c r="S49">
        <v>6.3816072000000001E-2</v>
      </c>
      <c r="T49">
        <v>18.440000000000001</v>
      </c>
      <c r="U49">
        <v>2.6155446999999998E-2</v>
      </c>
      <c r="V49">
        <v>18.78</v>
      </c>
      <c r="W49">
        <v>0.105341912</v>
      </c>
    </row>
    <row r="50" spans="1:23" x14ac:dyDescent="0.2">
      <c r="A50">
        <v>3</v>
      </c>
      <c r="B50">
        <v>239</v>
      </c>
      <c r="C50">
        <v>167</v>
      </c>
      <c r="D50">
        <f t="shared" si="0"/>
        <v>406</v>
      </c>
      <c r="E50">
        <v>0.58866995099999997</v>
      </c>
      <c r="F50" s="1">
        <f>9*60+24</f>
        <v>564</v>
      </c>
      <c r="G50" s="1">
        <f>3*60+6</f>
        <v>186</v>
      </c>
      <c r="H50">
        <v>387</v>
      </c>
      <c r="I50">
        <v>616</v>
      </c>
      <c r="J50">
        <f t="shared" si="1"/>
        <v>1003</v>
      </c>
      <c r="K50">
        <v>0.38584247300000002</v>
      </c>
      <c r="L50">
        <v>0</v>
      </c>
      <c r="M50" t="s">
        <v>2</v>
      </c>
      <c r="N50">
        <v>15.82</v>
      </c>
      <c r="O50">
        <v>5.4929855999999999E-2</v>
      </c>
      <c r="P50">
        <v>17.03</v>
      </c>
      <c r="Q50">
        <v>3.9993044999999998E-2</v>
      </c>
      <c r="R50">
        <v>17.440000000000001</v>
      </c>
      <c r="S50">
        <v>4.0714994999999997E-2</v>
      </c>
      <c r="T50">
        <v>17.670000000000002</v>
      </c>
      <c r="U50">
        <v>8.7534004999999998E-2</v>
      </c>
      <c r="V50">
        <v>17.260000000000002</v>
      </c>
      <c r="W50">
        <v>4.2631140999999997E-2</v>
      </c>
    </row>
    <row r="51" spans="1:23" x14ac:dyDescent="0.2">
      <c r="A51">
        <v>3</v>
      </c>
      <c r="B51">
        <v>295</v>
      </c>
      <c r="C51">
        <v>98</v>
      </c>
      <c r="D51">
        <f t="shared" si="0"/>
        <v>393</v>
      </c>
      <c r="E51">
        <v>0.75063613200000001</v>
      </c>
      <c r="F51" s="1">
        <f>8*60+15</f>
        <v>495</v>
      </c>
      <c r="G51" s="1">
        <f>5*60+37</f>
        <v>337</v>
      </c>
      <c r="H51">
        <v>733</v>
      </c>
      <c r="I51">
        <v>381</v>
      </c>
      <c r="J51">
        <f t="shared" si="1"/>
        <v>1114</v>
      </c>
      <c r="K51">
        <v>0.65798922800000004</v>
      </c>
      <c r="L51">
        <v>0</v>
      </c>
      <c r="M51" t="s">
        <v>2</v>
      </c>
      <c r="N51">
        <v>16.41</v>
      </c>
      <c r="O51">
        <v>7.7598828999999994E-2</v>
      </c>
      <c r="P51">
        <v>15.83</v>
      </c>
      <c r="Q51">
        <v>5.7776888999999998E-2</v>
      </c>
      <c r="R51">
        <v>17.87</v>
      </c>
      <c r="S51">
        <v>4.6565389999999998E-2</v>
      </c>
      <c r="T51">
        <v>16.11</v>
      </c>
      <c r="U51">
        <v>3.8296208999999998E-2</v>
      </c>
      <c r="V51">
        <v>16.05</v>
      </c>
      <c r="W51">
        <v>3.4581037000000002E-2</v>
      </c>
    </row>
    <row r="52" spans="1:23" x14ac:dyDescent="0.2">
      <c r="A52">
        <v>3</v>
      </c>
      <c r="B52">
        <v>244</v>
      </c>
      <c r="C52">
        <v>136</v>
      </c>
      <c r="D52">
        <f t="shared" si="0"/>
        <v>380</v>
      </c>
      <c r="E52">
        <v>0.64210526300000004</v>
      </c>
      <c r="F52" s="1">
        <f>8*60+8</f>
        <v>488</v>
      </c>
      <c r="G52" s="1">
        <f>3*60+50</f>
        <v>230</v>
      </c>
      <c r="H52">
        <v>598</v>
      </c>
      <c r="I52">
        <v>559</v>
      </c>
      <c r="J52">
        <f t="shared" si="1"/>
        <v>1157</v>
      </c>
      <c r="K52">
        <v>0.51685393300000004</v>
      </c>
      <c r="L52">
        <v>0</v>
      </c>
      <c r="M52" t="s">
        <v>2</v>
      </c>
      <c r="N52">
        <v>16.21</v>
      </c>
      <c r="O52">
        <v>6.4872464000000005E-2</v>
      </c>
      <c r="P52">
        <v>18.170000000000002</v>
      </c>
      <c r="Q52">
        <v>5.4093782E-2</v>
      </c>
      <c r="R52">
        <v>15.18</v>
      </c>
      <c r="S52">
        <v>6.2191103999999997E-2</v>
      </c>
      <c r="T52">
        <v>17.36</v>
      </c>
      <c r="U52">
        <v>5.9569295000000001E-2</v>
      </c>
      <c r="V52">
        <v>18.18</v>
      </c>
      <c r="W52">
        <v>3.3829287E-2</v>
      </c>
    </row>
  </sheetData>
  <sortState xmlns:xlrd2="http://schemas.microsoft.com/office/spreadsheetml/2017/richdata2" ref="A2:W52">
    <sortCondition ref="A2:A5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32216"/>
  <sheetViews>
    <sheetView workbookViewId="0">
      <selection activeCell="D11" sqref="D11"/>
    </sheetView>
  </sheetViews>
  <sheetFormatPr baseColWidth="10" defaultRowHeight="16" x14ac:dyDescent="0.2"/>
  <cols>
    <col min="1" max="1" width="35" customWidth="1"/>
    <col min="2" max="2" width="29" customWidth="1"/>
  </cols>
  <sheetData>
    <row r="1" spans="1:2" x14ac:dyDescent="0.2">
      <c r="A1" t="s">
        <v>3</v>
      </c>
      <c r="B1" t="s">
        <v>26</v>
      </c>
    </row>
    <row r="2" spans="1:2" x14ac:dyDescent="0.2">
      <c r="A2" t="s">
        <v>44</v>
      </c>
      <c r="B2" t="s">
        <v>21</v>
      </c>
    </row>
    <row r="3" spans="1:2" x14ac:dyDescent="0.2">
      <c r="A3" t="s">
        <v>45</v>
      </c>
      <c r="B3" t="s">
        <v>22</v>
      </c>
    </row>
    <row r="4" spans="1:2" x14ac:dyDescent="0.2">
      <c r="A4" t="s">
        <v>25</v>
      </c>
      <c r="B4" t="s">
        <v>29</v>
      </c>
    </row>
    <row r="5" spans="1:2" x14ac:dyDescent="0.2">
      <c r="A5" t="s">
        <v>46</v>
      </c>
      <c r="B5" t="s">
        <v>27</v>
      </c>
    </row>
    <row r="6" spans="1:2" x14ac:dyDescent="0.2">
      <c r="A6" t="s">
        <v>54</v>
      </c>
      <c r="B6" t="s">
        <v>57</v>
      </c>
    </row>
    <row r="7" spans="1:2" x14ac:dyDescent="0.2">
      <c r="A7" t="s">
        <v>55</v>
      </c>
      <c r="B7" t="s">
        <v>58</v>
      </c>
    </row>
    <row r="8" spans="1:2" x14ac:dyDescent="0.2">
      <c r="A8" t="s">
        <v>47</v>
      </c>
      <c r="B8" t="s">
        <v>30</v>
      </c>
    </row>
    <row r="9" spans="1:2" x14ac:dyDescent="0.2">
      <c r="A9" t="s">
        <v>48</v>
      </c>
      <c r="B9" t="s">
        <v>31</v>
      </c>
    </row>
    <row r="10" spans="1:2" x14ac:dyDescent="0.2">
      <c r="A10" t="s">
        <v>24</v>
      </c>
      <c r="B10" t="s">
        <v>32</v>
      </c>
    </row>
    <row r="11" spans="1:2" x14ac:dyDescent="0.2">
      <c r="A11" t="s">
        <v>49</v>
      </c>
      <c r="B11" t="s">
        <v>28</v>
      </c>
    </row>
    <row r="12" spans="1:2" x14ac:dyDescent="0.2">
      <c r="A12" t="s">
        <v>0</v>
      </c>
      <c r="B12" t="s">
        <v>23</v>
      </c>
    </row>
    <row r="13" spans="1:2" x14ac:dyDescent="0.2">
      <c r="A13" t="s">
        <v>1</v>
      </c>
      <c r="B13" t="s">
        <v>33</v>
      </c>
    </row>
    <row r="14" spans="1:2" x14ac:dyDescent="0.2">
      <c r="A14" t="s">
        <v>4</v>
      </c>
      <c r="B14" t="s">
        <v>34</v>
      </c>
    </row>
    <row r="15" spans="1:2" x14ac:dyDescent="0.2">
      <c r="A15" t="s">
        <v>6</v>
      </c>
      <c r="B15" t="s">
        <v>35</v>
      </c>
    </row>
    <row r="16" spans="1:2" x14ac:dyDescent="0.2">
      <c r="A16" t="s">
        <v>50</v>
      </c>
      <c r="B16" t="s">
        <v>36</v>
      </c>
    </row>
    <row r="17" spans="1:2" x14ac:dyDescent="0.2">
      <c r="A17" t="s">
        <v>51</v>
      </c>
      <c r="B17" t="s">
        <v>37</v>
      </c>
    </row>
    <row r="18" spans="1:2" x14ac:dyDescent="0.2">
      <c r="A18" t="s">
        <v>52</v>
      </c>
      <c r="B18" t="s">
        <v>38</v>
      </c>
    </row>
    <row r="19" spans="1:2" x14ac:dyDescent="0.2">
      <c r="A19" t="s">
        <v>53</v>
      </c>
      <c r="B19" t="s">
        <v>39</v>
      </c>
    </row>
    <row r="20" spans="1:2" x14ac:dyDescent="0.2">
      <c r="A20" t="s">
        <v>5</v>
      </c>
      <c r="B20" t="s">
        <v>40</v>
      </c>
    </row>
    <row r="21" spans="1:2" x14ac:dyDescent="0.2">
      <c r="A21" t="s">
        <v>7</v>
      </c>
      <c r="B21" t="s">
        <v>41</v>
      </c>
    </row>
    <row r="22" spans="1:2" x14ac:dyDescent="0.2">
      <c r="A22" t="s">
        <v>8</v>
      </c>
      <c r="B22" t="s">
        <v>42</v>
      </c>
    </row>
    <row r="23" spans="1:2" x14ac:dyDescent="0.2">
      <c r="A23" t="s">
        <v>9</v>
      </c>
      <c r="B23" t="s">
        <v>43</v>
      </c>
    </row>
    <row r="25" spans="1:2" x14ac:dyDescent="0.2">
      <c r="A25" t="s">
        <v>56</v>
      </c>
    </row>
    <row r="16389" spans="1:1" x14ac:dyDescent="0.2">
      <c r="A16389" t="s">
        <v>3</v>
      </c>
    </row>
    <row r="16390" spans="1:1" x14ac:dyDescent="0.2">
      <c r="A16390" t="s">
        <v>18</v>
      </c>
    </row>
    <row r="16391" spans="1:1" x14ac:dyDescent="0.2">
      <c r="A16391" t="s">
        <v>19</v>
      </c>
    </row>
    <row r="16392" spans="1:1" x14ac:dyDescent="0.2">
      <c r="A16392" t="s">
        <v>20</v>
      </c>
    </row>
    <row r="16393" spans="1:1" x14ac:dyDescent="0.2">
      <c r="A16393" t="s">
        <v>11</v>
      </c>
    </row>
    <row r="16394" spans="1:1" x14ac:dyDescent="0.2">
      <c r="A16394" t="s">
        <v>12</v>
      </c>
    </row>
    <row r="16395" spans="1:1" x14ac:dyDescent="0.2">
      <c r="A16395" t="s">
        <v>10</v>
      </c>
    </row>
    <row r="16396" spans="1:1" x14ac:dyDescent="0.2">
      <c r="A16396" t="s">
        <v>13</v>
      </c>
    </row>
    <row r="16397" spans="1:1" x14ac:dyDescent="0.2">
      <c r="A16397" t="s">
        <v>0</v>
      </c>
    </row>
    <row r="16398" spans="1:1" x14ac:dyDescent="0.2">
      <c r="A16398" t="s">
        <v>1</v>
      </c>
    </row>
    <row r="16399" spans="1:1" x14ac:dyDescent="0.2">
      <c r="A16399" t="s">
        <v>4</v>
      </c>
    </row>
    <row r="16400" spans="1:1" x14ac:dyDescent="0.2">
      <c r="A16400" t="s">
        <v>6</v>
      </c>
    </row>
    <row r="16401" spans="1:1" x14ac:dyDescent="0.2">
      <c r="A16401" t="s">
        <v>14</v>
      </c>
    </row>
    <row r="16402" spans="1:1" x14ac:dyDescent="0.2">
      <c r="A16402" t="s">
        <v>15</v>
      </c>
    </row>
    <row r="16403" spans="1:1" x14ac:dyDescent="0.2">
      <c r="A16403" t="s">
        <v>16</v>
      </c>
    </row>
    <row r="16404" spans="1:1" x14ac:dyDescent="0.2">
      <c r="A16404" t="s">
        <v>17</v>
      </c>
    </row>
    <row r="16405" spans="1:1" x14ac:dyDescent="0.2">
      <c r="A16405" t="s">
        <v>5</v>
      </c>
    </row>
    <row r="16406" spans="1:1" x14ac:dyDescent="0.2">
      <c r="A16406" t="s">
        <v>7</v>
      </c>
    </row>
    <row r="16407" spans="1:1" x14ac:dyDescent="0.2">
      <c r="A16407" t="s">
        <v>8</v>
      </c>
    </row>
    <row r="16408" spans="1:1" x14ac:dyDescent="0.2">
      <c r="A16408" t="s">
        <v>9</v>
      </c>
    </row>
    <row r="32773" spans="1:1" x14ac:dyDescent="0.2">
      <c r="A32773" t="s">
        <v>3</v>
      </c>
    </row>
    <row r="32774" spans="1:1" x14ac:dyDescent="0.2">
      <c r="A32774" t="s">
        <v>18</v>
      </c>
    </row>
    <row r="32775" spans="1:1" x14ac:dyDescent="0.2">
      <c r="A32775" t="s">
        <v>19</v>
      </c>
    </row>
    <row r="32776" spans="1:1" x14ac:dyDescent="0.2">
      <c r="A32776" t="s">
        <v>20</v>
      </c>
    </row>
    <row r="32777" spans="1:1" x14ac:dyDescent="0.2">
      <c r="A32777" t="s">
        <v>11</v>
      </c>
    </row>
    <row r="32778" spans="1:1" x14ac:dyDescent="0.2">
      <c r="A32778" t="s">
        <v>12</v>
      </c>
    </row>
    <row r="32779" spans="1:1" x14ac:dyDescent="0.2">
      <c r="A32779" t="s">
        <v>10</v>
      </c>
    </row>
    <row r="32780" spans="1:1" x14ac:dyDescent="0.2">
      <c r="A32780" t="s">
        <v>13</v>
      </c>
    </row>
    <row r="32781" spans="1:1" x14ac:dyDescent="0.2">
      <c r="A32781" t="s">
        <v>0</v>
      </c>
    </row>
    <row r="32782" spans="1:1" x14ac:dyDescent="0.2">
      <c r="A32782" t="s">
        <v>1</v>
      </c>
    </row>
    <row r="32783" spans="1:1" x14ac:dyDescent="0.2">
      <c r="A32783" t="s">
        <v>4</v>
      </c>
    </row>
    <row r="32784" spans="1:1" x14ac:dyDescent="0.2">
      <c r="A32784" t="s">
        <v>6</v>
      </c>
    </row>
    <row r="32785" spans="1:1" x14ac:dyDescent="0.2">
      <c r="A32785" t="s">
        <v>14</v>
      </c>
    </row>
    <row r="32786" spans="1:1" x14ac:dyDescent="0.2">
      <c r="A32786" t="s">
        <v>15</v>
      </c>
    </row>
    <row r="32787" spans="1:1" x14ac:dyDescent="0.2">
      <c r="A32787" t="s">
        <v>16</v>
      </c>
    </row>
    <row r="32788" spans="1:1" x14ac:dyDescent="0.2">
      <c r="A32788" t="s">
        <v>17</v>
      </c>
    </row>
    <row r="32789" spans="1:1" x14ac:dyDescent="0.2">
      <c r="A32789" t="s">
        <v>5</v>
      </c>
    </row>
    <row r="32790" spans="1:1" x14ac:dyDescent="0.2">
      <c r="A32790" t="s">
        <v>7</v>
      </c>
    </row>
    <row r="32791" spans="1:1" x14ac:dyDescent="0.2">
      <c r="A32791" t="s">
        <v>8</v>
      </c>
    </row>
    <row r="32792" spans="1:1" x14ac:dyDescent="0.2">
      <c r="A32792" t="s">
        <v>9</v>
      </c>
    </row>
    <row r="49157" spans="1:1" x14ac:dyDescent="0.2">
      <c r="A49157" t="s">
        <v>3</v>
      </c>
    </row>
    <row r="49158" spans="1:1" x14ac:dyDescent="0.2">
      <c r="A49158" t="s">
        <v>18</v>
      </c>
    </row>
    <row r="49159" spans="1:1" x14ac:dyDescent="0.2">
      <c r="A49159" t="s">
        <v>19</v>
      </c>
    </row>
    <row r="49160" spans="1:1" x14ac:dyDescent="0.2">
      <c r="A49160" t="s">
        <v>20</v>
      </c>
    </row>
    <row r="49161" spans="1:1" x14ac:dyDescent="0.2">
      <c r="A49161" t="s">
        <v>11</v>
      </c>
    </row>
    <row r="49162" spans="1:1" x14ac:dyDescent="0.2">
      <c r="A49162" t="s">
        <v>12</v>
      </c>
    </row>
    <row r="49163" spans="1:1" x14ac:dyDescent="0.2">
      <c r="A49163" t="s">
        <v>10</v>
      </c>
    </row>
    <row r="49164" spans="1:1" x14ac:dyDescent="0.2">
      <c r="A49164" t="s">
        <v>13</v>
      </c>
    </row>
    <row r="49165" spans="1:1" x14ac:dyDescent="0.2">
      <c r="A49165" t="s">
        <v>0</v>
      </c>
    </row>
    <row r="49166" spans="1:1" x14ac:dyDescent="0.2">
      <c r="A49166" t="s">
        <v>1</v>
      </c>
    </row>
    <row r="49167" spans="1:1" x14ac:dyDescent="0.2">
      <c r="A49167" t="s">
        <v>4</v>
      </c>
    </row>
    <row r="49168" spans="1:1" x14ac:dyDescent="0.2">
      <c r="A49168" t="s">
        <v>6</v>
      </c>
    </row>
    <row r="49169" spans="1:1" x14ac:dyDescent="0.2">
      <c r="A49169" t="s">
        <v>14</v>
      </c>
    </row>
    <row r="49170" spans="1:1" x14ac:dyDescent="0.2">
      <c r="A49170" t="s">
        <v>15</v>
      </c>
    </row>
    <row r="49171" spans="1:1" x14ac:dyDescent="0.2">
      <c r="A49171" t="s">
        <v>16</v>
      </c>
    </row>
    <row r="49172" spans="1:1" x14ac:dyDescent="0.2">
      <c r="A49172" t="s">
        <v>17</v>
      </c>
    </row>
    <row r="49173" spans="1:1" x14ac:dyDescent="0.2">
      <c r="A49173" t="s">
        <v>5</v>
      </c>
    </row>
    <row r="49174" spans="1:1" x14ac:dyDescent="0.2">
      <c r="A49174" t="s">
        <v>7</v>
      </c>
    </row>
    <row r="49175" spans="1:1" x14ac:dyDescent="0.2">
      <c r="A49175" t="s">
        <v>8</v>
      </c>
    </row>
    <row r="49176" spans="1:1" x14ac:dyDescent="0.2">
      <c r="A49176" t="s">
        <v>9</v>
      </c>
    </row>
    <row r="65541" spans="1:1" x14ac:dyDescent="0.2">
      <c r="A65541" t="s">
        <v>3</v>
      </c>
    </row>
    <row r="65542" spans="1:1" x14ac:dyDescent="0.2">
      <c r="A65542" t="s">
        <v>18</v>
      </c>
    </row>
    <row r="65543" spans="1:1" x14ac:dyDescent="0.2">
      <c r="A65543" t="s">
        <v>19</v>
      </c>
    </row>
    <row r="65544" spans="1:1" x14ac:dyDescent="0.2">
      <c r="A65544" t="s">
        <v>20</v>
      </c>
    </row>
    <row r="65545" spans="1:1" x14ac:dyDescent="0.2">
      <c r="A65545" t="s">
        <v>11</v>
      </c>
    </row>
    <row r="65546" spans="1:1" x14ac:dyDescent="0.2">
      <c r="A65546" t="s">
        <v>12</v>
      </c>
    </row>
    <row r="65547" spans="1:1" x14ac:dyDescent="0.2">
      <c r="A65547" t="s">
        <v>10</v>
      </c>
    </row>
    <row r="65548" spans="1:1" x14ac:dyDescent="0.2">
      <c r="A65548" t="s">
        <v>13</v>
      </c>
    </row>
    <row r="65549" spans="1:1" x14ac:dyDescent="0.2">
      <c r="A65549" t="s">
        <v>0</v>
      </c>
    </row>
    <row r="65550" spans="1:1" x14ac:dyDescent="0.2">
      <c r="A65550" t="s">
        <v>1</v>
      </c>
    </row>
    <row r="65551" spans="1:1" x14ac:dyDescent="0.2">
      <c r="A65551" t="s">
        <v>4</v>
      </c>
    </row>
    <row r="65552" spans="1:1" x14ac:dyDescent="0.2">
      <c r="A65552" t="s">
        <v>6</v>
      </c>
    </row>
    <row r="65553" spans="1:1" x14ac:dyDescent="0.2">
      <c r="A65553" t="s">
        <v>14</v>
      </c>
    </row>
    <row r="65554" spans="1:1" x14ac:dyDescent="0.2">
      <c r="A65554" t="s">
        <v>15</v>
      </c>
    </row>
    <row r="65555" spans="1:1" x14ac:dyDescent="0.2">
      <c r="A65555" t="s">
        <v>16</v>
      </c>
    </row>
    <row r="65556" spans="1:1" x14ac:dyDescent="0.2">
      <c r="A65556" t="s">
        <v>17</v>
      </c>
    </row>
    <row r="65557" spans="1:1" x14ac:dyDescent="0.2">
      <c r="A65557" t="s">
        <v>5</v>
      </c>
    </row>
    <row r="65558" spans="1:1" x14ac:dyDescent="0.2">
      <c r="A65558" t="s">
        <v>7</v>
      </c>
    </row>
    <row r="65559" spans="1:1" x14ac:dyDescent="0.2">
      <c r="A65559" t="s">
        <v>8</v>
      </c>
    </row>
    <row r="65560" spans="1:1" x14ac:dyDescent="0.2">
      <c r="A65560" t="s">
        <v>9</v>
      </c>
    </row>
    <row r="81925" spans="1:1" x14ac:dyDescent="0.2">
      <c r="A81925" t="s">
        <v>3</v>
      </c>
    </row>
    <row r="81926" spans="1:1" x14ac:dyDescent="0.2">
      <c r="A81926" t="s">
        <v>18</v>
      </c>
    </row>
    <row r="81927" spans="1:1" x14ac:dyDescent="0.2">
      <c r="A81927" t="s">
        <v>19</v>
      </c>
    </row>
    <row r="81928" spans="1:1" x14ac:dyDescent="0.2">
      <c r="A81928" t="s">
        <v>20</v>
      </c>
    </row>
    <row r="81929" spans="1:1" x14ac:dyDescent="0.2">
      <c r="A81929" t="s">
        <v>11</v>
      </c>
    </row>
    <row r="81930" spans="1:1" x14ac:dyDescent="0.2">
      <c r="A81930" t="s">
        <v>12</v>
      </c>
    </row>
    <row r="81931" spans="1:1" x14ac:dyDescent="0.2">
      <c r="A81931" t="s">
        <v>10</v>
      </c>
    </row>
    <row r="81932" spans="1:1" x14ac:dyDescent="0.2">
      <c r="A81932" t="s">
        <v>13</v>
      </c>
    </row>
    <row r="81933" spans="1:1" x14ac:dyDescent="0.2">
      <c r="A81933" t="s">
        <v>0</v>
      </c>
    </row>
    <row r="81934" spans="1:1" x14ac:dyDescent="0.2">
      <c r="A81934" t="s">
        <v>1</v>
      </c>
    </row>
    <row r="81935" spans="1:1" x14ac:dyDescent="0.2">
      <c r="A81935" t="s">
        <v>4</v>
      </c>
    </row>
    <row r="81936" spans="1:1" x14ac:dyDescent="0.2">
      <c r="A81936" t="s">
        <v>6</v>
      </c>
    </row>
    <row r="81937" spans="1:1" x14ac:dyDescent="0.2">
      <c r="A81937" t="s">
        <v>14</v>
      </c>
    </row>
    <row r="81938" spans="1:1" x14ac:dyDescent="0.2">
      <c r="A81938" t="s">
        <v>15</v>
      </c>
    </row>
    <row r="81939" spans="1:1" x14ac:dyDescent="0.2">
      <c r="A81939" t="s">
        <v>16</v>
      </c>
    </row>
    <row r="81940" spans="1:1" x14ac:dyDescent="0.2">
      <c r="A81940" t="s">
        <v>17</v>
      </c>
    </row>
    <row r="81941" spans="1:1" x14ac:dyDescent="0.2">
      <c r="A81941" t="s">
        <v>5</v>
      </c>
    </row>
    <row r="81942" spans="1:1" x14ac:dyDescent="0.2">
      <c r="A81942" t="s">
        <v>7</v>
      </c>
    </row>
    <row r="81943" spans="1:1" x14ac:dyDescent="0.2">
      <c r="A81943" t="s">
        <v>8</v>
      </c>
    </row>
    <row r="81944" spans="1:1" x14ac:dyDescent="0.2">
      <c r="A81944" t="s">
        <v>9</v>
      </c>
    </row>
    <row r="98309" spans="1:1" x14ac:dyDescent="0.2">
      <c r="A98309" t="s">
        <v>3</v>
      </c>
    </row>
    <row r="98310" spans="1:1" x14ac:dyDescent="0.2">
      <c r="A98310" t="s">
        <v>18</v>
      </c>
    </row>
    <row r="98311" spans="1:1" x14ac:dyDescent="0.2">
      <c r="A98311" t="s">
        <v>19</v>
      </c>
    </row>
    <row r="98312" spans="1:1" x14ac:dyDescent="0.2">
      <c r="A98312" t="s">
        <v>20</v>
      </c>
    </row>
    <row r="98313" spans="1:1" x14ac:dyDescent="0.2">
      <c r="A98313" t="s">
        <v>11</v>
      </c>
    </row>
    <row r="98314" spans="1:1" x14ac:dyDescent="0.2">
      <c r="A98314" t="s">
        <v>12</v>
      </c>
    </row>
    <row r="98315" spans="1:1" x14ac:dyDescent="0.2">
      <c r="A98315" t="s">
        <v>10</v>
      </c>
    </row>
    <row r="98316" spans="1:1" x14ac:dyDescent="0.2">
      <c r="A98316" t="s">
        <v>13</v>
      </c>
    </row>
    <row r="98317" spans="1:1" x14ac:dyDescent="0.2">
      <c r="A98317" t="s">
        <v>0</v>
      </c>
    </row>
    <row r="98318" spans="1:1" x14ac:dyDescent="0.2">
      <c r="A98318" t="s">
        <v>1</v>
      </c>
    </row>
    <row r="98319" spans="1:1" x14ac:dyDescent="0.2">
      <c r="A98319" t="s">
        <v>4</v>
      </c>
    </row>
    <row r="98320" spans="1:1" x14ac:dyDescent="0.2">
      <c r="A98320" t="s">
        <v>6</v>
      </c>
    </row>
    <row r="98321" spans="1:1" x14ac:dyDescent="0.2">
      <c r="A98321" t="s">
        <v>14</v>
      </c>
    </row>
    <row r="98322" spans="1:1" x14ac:dyDescent="0.2">
      <c r="A98322" t="s">
        <v>15</v>
      </c>
    </row>
    <row r="98323" spans="1:1" x14ac:dyDescent="0.2">
      <c r="A98323" t="s">
        <v>16</v>
      </c>
    </row>
    <row r="98324" spans="1:1" x14ac:dyDescent="0.2">
      <c r="A98324" t="s">
        <v>17</v>
      </c>
    </row>
    <row r="98325" spans="1:1" x14ac:dyDescent="0.2">
      <c r="A98325" t="s">
        <v>5</v>
      </c>
    </row>
    <row r="98326" spans="1:1" x14ac:dyDescent="0.2">
      <c r="A98326" t="s">
        <v>7</v>
      </c>
    </row>
    <row r="98327" spans="1:1" x14ac:dyDescent="0.2">
      <c r="A98327" t="s">
        <v>8</v>
      </c>
    </row>
    <row r="98328" spans="1:1" x14ac:dyDescent="0.2">
      <c r="A98328" t="s">
        <v>9</v>
      </c>
    </row>
    <row r="114693" spans="1:1" x14ac:dyDescent="0.2">
      <c r="A114693" t="s">
        <v>3</v>
      </c>
    </row>
    <row r="114694" spans="1:1" x14ac:dyDescent="0.2">
      <c r="A114694" t="s">
        <v>18</v>
      </c>
    </row>
    <row r="114695" spans="1:1" x14ac:dyDescent="0.2">
      <c r="A114695" t="s">
        <v>19</v>
      </c>
    </row>
    <row r="114696" spans="1:1" x14ac:dyDescent="0.2">
      <c r="A114696" t="s">
        <v>20</v>
      </c>
    </row>
    <row r="114697" spans="1:1" x14ac:dyDescent="0.2">
      <c r="A114697" t="s">
        <v>11</v>
      </c>
    </row>
    <row r="114698" spans="1:1" x14ac:dyDescent="0.2">
      <c r="A114698" t="s">
        <v>12</v>
      </c>
    </row>
    <row r="114699" spans="1:1" x14ac:dyDescent="0.2">
      <c r="A114699" t="s">
        <v>10</v>
      </c>
    </row>
    <row r="114700" spans="1:1" x14ac:dyDescent="0.2">
      <c r="A114700" t="s">
        <v>13</v>
      </c>
    </row>
    <row r="114701" spans="1:1" x14ac:dyDescent="0.2">
      <c r="A114701" t="s">
        <v>0</v>
      </c>
    </row>
    <row r="114702" spans="1:1" x14ac:dyDescent="0.2">
      <c r="A114702" t="s">
        <v>1</v>
      </c>
    </row>
    <row r="114703" spans="1:1" x14ac:dyDescent="0.2">
      <c r="A114703" t="s">
        <v>4</v>
      </c>
    </row>
    <row r="114704" spans="1:1" x14ac:dyDescent="0.2">
      <c r="A114704" t="s">
        <v>6</v>
      </c>
    </row>
    <row r="114705" spans="1:1" x14ac:dyDescent="0.2">
      <c r="A114705" t="s">
        <v>14</v>
      </c>
    </row>
    <row r="114706" spans="1:1" x14ac:dyDescent="0.2">
      <c r="A114706" t="s">
        <v>15</v>
      </c>
    </row>
    <row r="114707" spans="1:1" x14ac:dyDescent="0.2">
      <c r="A114707" t="s">
        <v>16</v>
      </c>
    </row>
    <row r="114708" spans="1:1" x14ac:dyDescent="0.2">
      <c r="A114708" t="s">
        <v>17</v>
      </c>
    </row>
    <row r="114709" spans="1:1" x14ac:dyDescent="0.2">
      <c r="A114709" t="s">
        <v>5</v>
      </c>
    </row>
    <row r="114710" spans="1:1" x14ac:dyDescent="0.2">
      <c r="A114710" t="s">
        <v>7</v>
      </c>
    </row>
    <row r="114711" spans="1:1" x14ac:dyDescent="0.2">
      <c r="A114711" t="s">
        <v>8</v>
      </c>
    </row>
    <row r="114712" spans="1:1" x14ac:dyDescent="0.2">
      <c r="A114712" t="s">
        <v>9</v>
      </c>
    </row>
    <row r="131077" spans="1:1" x14ac:dyDescent="0.2">
      <c r="A131077" t="s">
        <v>3</v>
      </c>
    </row>
    <row r="131078" spans="1:1" x14ac:dyDescent="0.2">
      <c r="A131078" t="s">
        <v>18</v>
      </c>
    </row>
    <row r="131079" spans="1:1" x14ac:dyDescent="0.2">
      <c r="A131079" t="s">
        <v>19</v>
      </c>
    </row>
    <row r="131080" spans="1:1" x14ac:dyDescent="0.2">
      <c r="A131080" t="s">
        <v>20</v>
      </c>
    </row>
    <row r="131081" spans="1:1" x14ac:dyDescent="0.2">
      <c r="A131081" t="s">
        <v>11</v>
      </c>
    </row>
    <row r="131082" spans="1:1" x14ac:dyDescent="0.2">
      <c r="A131082" t="s">
        <v>12</v>
      </c>
    </row>
    <row r="131083" spans="1:1" x14ac:dyDescent="0.2">
      <c r="A131083" t="s">
        <v>10</v>
      </c>
    </row>
    <row r="131084" spans="1:1" x14ac:dyDescent="0.2">
      <c r="A131084" t="s">
        <v>13</v>
      </c>
    </row>
    <row r="131085" spans="1:1" x14ac:dyDescent="0.2">
      <c r="A131085" t="s">
        <v>0</v>
      </c>
    </row>
    <row r="131086" spans="1:1" x14ac:dyDescent="0.2">
      <c r="A131086" t="s">
        <v>1</v>
      </c>
    </row>
    <row r="131087" spans="1:1" x14ac:dyDescent="0.2">
      <c r="A131087" t="s">
        <v>4</v>
      </c>
    </row>
    <row r="131088" spans="1:1" x14ac:dyDescent="0.2">
      <c r="A131088" t="s">
        <v>6</v>
      </c>
    </row>
    <row r="131089" spans="1:1" x14ac:dyDescent="0.2">
      <c r="A131089" t="s">
        <v>14</v>
      </c>
    </row>
    <row r="131090" spans="1:1" x14ac:dyDescent="0.2">
      <c r="A131090" t="s">
        <v>15</v>
      </c>
    </row>
    <row r="131091" spans="1:1" x14ac:dyDescent="0.2">
      <c r="A131091" t="s">
        <v>16</v>
      </c>
    </row>
    <row r="131092" spans="1:1" x14ac:dyDescent="0.2">
      <c r="A131092" t="s">
        <v>17</v>
      </c>
    </row>
    <row r="131093" spans="1:1" x14ac:dyDescent="0.2">
      <c r="A131093" t="s">
        <v>5</v>
      </c>
    </row>
    <row r="131094" spans="1:1" x14ac:dyDescent="0.2">
      <c r="A131094" t="s">
        <v>7</v>
      </c>
    </row>
    <row r="131095" spans="1:1" x14ac:dyDescent="0.2">
      <c r="A131095" t="s">
        <v>8</v>
      </c>
    </row>
    <row r="131096" spans="1:1" x14ac:dyDescent="0.2">
      <c r="A131096" t="s">
        <v>9</v>
      </c>
    </row>
    <row r="147461" spans="1:1" x14ac:dyDescent="0.2">
      <c r="A147461" t="s">
        <v>3</v>
      </c>
    </row>
    <row r="147462" spans="1:1" x14ac:dyDescent="0.2">
      <c r="A147462" t="s">
        <v>18</v>
      </c>
    </row>
    <row r="147463" spans="1:1" x14ac:dyDescent="0.2">
      <c r="A147463" t="s">
        <v>19</v>
      </c>
    </row>
    <row r="147464" spans="1:1" x14ac:dyDescent="0.2">
      <c r="A147464" t="s">
        <v>20</v>
      </c>
    </row>
    <row r="147465" spans="1:1" x14ac:dyDescent="0.2">
      <c r="A147465" t="s">
        <v>11</v>
      </c>
    </row>
    <row r="147466" spans="1:1" x14ac:dyDescent="0.2">
      <c r="A147466" t="s">
        <v>12</v>
      </c>
    </row>
    <row r="147467" spans="1:1" x14ac:dyDescent="0.2">
      <c r="A147467" t="s">
        <v>10</v>
      </c>
    </row>
    <row r="147468" spans="1:1" x14ac:dyDescent="0.2">
      <c r="A147468" t="s">
        <v>13</v>
      </c>
    </row>
    <row r="147469" spans="1:1" x14ac:dyDescent="0.2">
      <c r="A147469" t="s">
        <v>0</v>
      </c>
    </row>
    <row r="147470" spans="1:1" x14ac:dyDescent="0.2">
      <c r="A147470" t="s">
        <v>1</v>
      </c>
    </row>
    <row r="147471" spans="1:1" x14ac:dyDescent="0.2">
      <c r="A147471" t="s">
        <v>4</v>
      </c>
    </row>
    <row r="147472" spans="1:1" x14ac:dyDescent="0.2">
      <c r="A147472" t="s">
        <v>6</v>
      </c>
    </row>
    <row r="147473" spans="1:1" x14ac:dyDescent="0.2">
      <c r="A147473" t="s">
        <v>14</v>
      </c>
    </row>
    <row r="147474" spans="1:1" x14ac:dyDescent="0.2">
      <c r="A147474" t="s">
        <v>15</v>
      </c>
    </row>
    <row r="147475" spans="1:1" x14ac:dyDescent="0.2">
      <c r="A147475" t="s">
        <v>16</v>
      </c>
    </row>
    <row r="147476" spans="1:1" x14ac:dyDescent="0.2">
      <c r="A147476" t="s">
        <v>17</v>
      </c>
    </row>
    <row r="147477" spans="1:1" x14ac:dyDescent="0.2">
      <c r="A147477" t="s">
        <v>5</v>
      </c>
    </row>
    <row r="147478" spans="1:1" x14ac:dyDescent="0.2">
      <c r="A147478" t="s">
        <v>7</v>
      </c>
    </row>
    <row r="147479" spans="1:1" x14ac:dyDescent="0.2">
      <c r="A147479" t="s">
        <v>8</v>
      </c>
    </row>
    <row r="147480" spans="1:1" x14ac:dyDescent="0.2">
      <c r="A147480" t="s">
        <v>9</v>
      </c>
    </row>
    <row r="163845" spans="1:1" x14ac:dyDescent="0.2">
      <c r="A163845" t="s">
        <v>3</v>
      </c>
    </row>
    <row r="163846" spans="1:1" x14ac:dyDescent="0.2">
      <c r="A163846" t="s">
        <v>18</v>
      </c>
    </row>
    <row r="163847" spans="1:1" x14ac:dyDescent="0.2">
      <c r="A163847" t="s">
        <v>19</v>
      </c>
    </row>
    <row r="163848" spans="1:1" x14ac:dyDescent="0.2">
      <c r="A163848" t="s">
        <v>20</v>
      </c>
    </row>
    <row r="163849" spans="1:1" x14ac:dyDescent="0.2">
      <c r="A163849" t="s">
        <v>11</v>
      </c>
    </row>
    <row r="163850" spans="1:1" x14ac:dyDescent="0.2">
      <c r="A163850" t="s">
        <v>12</v>
      </c>
    </row>
    <row r="163851" spans="1:1" x14ac:dyDescent="0.2">
      <c r="A163851" t="s">
        <v>10</v>
      </c>
    </row>
    <row r="163852" spans="1:1" x14ac:dyDescent="0.2">
      <c r="A163852" t="s">
        <v>13</v>
      </c>
    </row>
    <row r="163853" spans="1:1" x14ac:dyDescent="0.2">
      <c r="A163853" t="s">
        <v>0</v>
      </c>
    </row>
    <row r="163854" spans="1:1" x14ac:dyDescent="0.2">
      <c r="A163854" t="s">
        <v>1</v>
      </c>
    </row>
    <row r="163855" spans="1:1" x14ac:dyDescent="0.2">
      <c r="A163855" t="s">
        <v>4</v>
      </c>
    </row>
    <row r="163856" spans="1:1" x14ac:dyDescent="0.2">
      <c r="A163856" t="s">
        <v>6</v>
      </c>
    </row>
    <row r="163857" spans="1:1" x14ac:dyDescent="0.2">
      <c r="A163857" t="s">
        <v>14</v>
      </c>
    </row>
    <row r="163858" spans="1:1" x14ac:dyDescent="0.2">
      <c r="A163858" t="s">
        <v>15</v>
      </c>
    </row>
    <row r="163859" spans="1:1" x14ac:dyDescent="0.2">
      <c r="A163859" t="s">
        <v>16</v>
      </c>
    </row>
    <row r="163860" spans="1:1" x14ac:dyDescent="0.2">
      <c r="A163860" t="s">
        <v>17</v>
      </c>
    </row>
    <row r="163861" spans="1:1" x14ac:dyDescent="0.2">
      <c r="A163861" t="s">
        <v>5</v>
      </c>
    </row>
    <row r="163862" spans="1:1" x14ac:dyDescent="0.2">
      <c r="A163862" t="s">
        <v>7</v>
      </c>
    </row>
    <row r="163863" spans="1:1" x14ac:dyDescent="0.2">
      <c r="A163863" t="s">
        <v>8</v>
      </c>
    </row>
    <row r="163864" spans="1:1" x14ac:dyDescent="0.2">
      <c r="A163864" t="s">
        <v>9</v>
      </c>
    </row>
    <row r="180229" spans="1:1" x14ac:dyDescent="0.2">
      <c r="A180229" t="s">
        <v>3</v>
      </c>
    </row>
    <row r="180230" spans="1:1" x14ac:dyDescent="0.2">
      <c r="A180230" t="s">
        <v>18</v>
      </c>
    </row>
    <row r="180231" spans="1:1" x14ac:dyDescent="0.2">
      <c r="A180231" t="s">
        <v>19</v>
      </c>
    </row>
    <row r="180232" spans="1:1" x14ac:dyDescent="0.2">
      <c r="A180232" t="s">
        <v>20</v>
      </c>
    </row>
    <row r="180233" spans="1:1" x14ac:dyDescent="0.2">
      <c r="A180233" t="s">
        <v>11</v>
      </c>
    </row>
    <row r="180234" spans="1:1" x14ac:dyDescent="0.2">
      <c r="A180234" t="s">
        <v>12</v>
      </c>
    </row>
    <row r="180235" spans="1:1" x14ac:dyDescent="0.2">
      <c r="A180235" t="s">
        <v>10</v>
      </c>
    </row>
    <row r="180236" spans="1:1" x14ac:dyDescent="0.2">
      <c r="A180236" t="s">
        <v>13</v>
      </c>
    </row>
    <row r="180237" spans="1:1" x14ac:dyDescent="0.2">
      <c r="A180237" t="s">
        <v>0</v>
      </c>
    </row>
    <row r="180238" spans="1:1" x14ac:dyDescent="0.2">
      <c r="A180238" t="s">
        <v>1</v>
      </c>
    </row>
    <row r="180239" spans="1:1" x14ac:dyDescent="0.2">
      <c r="A180239" t="s">
        <v>4</v>
      </c>
    </row>
    <row r="180240" spans="1:1" x14ac:dyDescent="0.2">
      <c r="A180240" t="s">
        <v>6</v>
      </c>
    </row>
    <row r="180241" spans="1:1" x14ac:dyDescent="0.2">
      <c r="A180241" t="s">
        <v>14</v>
      </c>
    </row>
    <row r="180242" spans="1:1" x14ac:dyDescent="0.2">
      <c r="A180242" t="s">
        <v>15</v>
      </c>
    </row>
    <row r="180243" spans="1:1" x14ac:dyDescent="0.2">
      <c r="A180243" t="s">
        <v>16</v>
      </c>
    </row>
    <row r="180244" spans="1:1" x14ac:dyDescent="0.2">
      <c r="A180244" t="s">
        <v>17</v>
      </c>
    </row>
    <row r="180245" spans="1:1" x14ac:dyDescent="0.2">
      <c r="A180245" t="s">
        <v>5</v>
      </c>
    </row>
    <row r="180246" spans="1:1" x14ac:dyDescent="0.2">
      <c r="A180246" t="s">
        <v>7</v>
      </c>
    </row>
    <row r="180247" spans="1:1" x14ac:dyDescent="0.2">
      <c r="A180247" t="s">
        <v>8</v>
      </c>
    </row>
    <row r="180248" spans="1:1" x14ac:dyDescent="0.2">
      <c r="A180248" t="s">
        <v>9</v>
      </c>
    </row>
    <row r="196613" spans="1:1" x14ac:dyDescent="0.2">
      <c r="A196613" t="s">
        <v>3</v>
      </c>
    </row>
    <row r="196614" spans="1:1" x14ac:dyDescent="0.2">
      <c r="A196614" t="s">
        <v>18</v>
      </c>
    </row>
    <row r="196615" spans="1:1" x14ac:dyDescent="0.2">
      <c r="A196615" t="s">
        <v>19</v>
      </c>
    </row>
    <row r="196616" spans="1:1" x14ac:dyDescent="0.2">
      <c r="A196616" t="s">
        <v>20</v>
      </c>
    </row>
    <row r="196617" spans="1:1" x14ac:dyDescent="0.2">
      <c r="A196617" t="s">
        <v>11</v>
      </c>
    </row>
    <row r="196618" spans="1:1" x14ac:dyDescent="0.2">
      <c r="A196618" t="s">
        <v>12</v>
      </c>
    </row>
    <row r="196619" spans="1:1" x14ac:dyDescent="0.2">
      <c r="A196619" t="s">
        <v>10</v>
      </c>
    </row>
    <row r="196620" spans="1:1" x14ac:dyDescent="0.2">
      <c r="A196620" t="s">
        <v>13</v>
      </c>
    </row>
    <row r="196621" spans="1:1" x14ac:dyDescent="0.2">
      <c r="A196621" t="s">
        <v>0</v>
      </c>
    </row>
    <row r="196622" spans="1:1" x14ac:dyDescent="0.2">
      <c r="A196622" t="s">
        <v>1</v>
      </c>
    </row>
    <row r="196623" spans="1:1" x14ac:dyDescent="0.2">
      <c r="A196623" t="s">
        <v>4</v>
      </c>
    </row>
    <row r="196624" spans="1:1" x14ac:dyDescent="0.2">
      <c r="A196624" t="s">
        <v>6</v>
      </c>
    </row>
    <row r="196625" spans="1:1" x14ac:dyDescent="0.2">
      <c r="A196625" t="s">
        <v>14</v>
      </c>
    </row>
    <row r="196626" spans="1:1" x14ac:dyDescent="0.2">
      <c r="A196626" t="s">
        <v>15</v>
      </c>
    </row>
    <row r="196627" spans="1:1" x14ac:dyDescent="0.2">
      <c r="A196627" t="s">
        <v>16</v>
      </c>
    </row>
    <row r="196628" spans="1:1" x14ac:dyDescent="0.2">
      <c r="A196628" t="s">
        <v>17</v>
      </c>
    </row>
    <row r="196629" spans="1:1" x14ac:dyDescent="0.2">
      <c r="A196629" t="s">
        <v>5</v>
      </c>
    </row>
    <row r="196630" spans="1:1" x14ac:dyDescent="0.2">
      <c r="A196630" t="s">
        <v>7</v>
      </c>
    </row>
    <row r="196631" spans="1:1" x14ac:dyDescent="0.2">
      <c r="A196631" t="s">
        <v>8</v>
      </c>
    </row>
    <row r="196632" spans="1:1" x14ac:dyDescent="0.2">
      <c r="A196632" t="s">
        <v>9</v>
      </c>
    </row>
    <row r="212997" spans="1:1" x14ac:dyDescent="0.2">
      <c r="A212997" t="s">
        <v>3</v>
      </c>
    </row>
    <row r="212998" spans="1:1" x14ac:dyDescent="0.2">
      <c r="A212998" t="s">
        <v>18</v>
      </c>
    </row>
    <row r="212999" spans="1:1" x14ac:dyDescent="0.2">
      <c r="A212999" t="s">
        <v>19</v>
      </c>
    </row>
    <row r="213000" spans="1:1" x14ac:dyDescent="0.2">
      <c r="A213000" t="s">
        <v>20</v>
      </c>
    </row>
    <row r="213001" spans="1:1" x14ac:dyDescent="0.2">
      <c r="A213001" t="s">
        <v>11</v>
      </c>
    </row>
    <row r="213002" spans="1:1" x14ac:dyDescent="0.2">
      <c r="A213002" t="s">
        <v>12</v>
      </c>
    </row>
    <row r="213003" spans="1:1" x14ac:dyDescent="0.2">
      <c r="A213003" t="s">
        <v>10</v>
      </c>
    </row>
    <row r="213004" spans="1:1" x14ac:dyDescent="0.2">
      <c r="A213004" t="s">
        <v>13</v>
      </c>
    </row>
    <row r="213005" spans="1:1" x14ac:dyDescent="0.2">
      <c r="A213005" t="s">
        <v>0</v>
      </c>
    </row>
    <row r="213006" spans="1:1" x14ac:dyDescent="0.2">
      <c r="A213006" t="s">
        <v>1</v>
      </c>
    </row>
    <row r="213007" spans="1:1" x14ac:dyDescent="0.2">
      <c r="A213007" t="s">
        <v>4</v>
      </c>
    </row>
    <row r="213008" spans="1:1" x14ac:dyDescent="0.2">
      <c r="A213008" t="s">
        <v>6</v>
      </c>
    </row>
    <row r="213009" spans="1:1" x14ac:dyDescent="0.2">
      <c r="A213009" t="s">
        <v>14</v>
      </c>
    </row>
    <row r="213010" spans="1:1" x14ac:dyDescent="0.2">
      <c r="A213010" t="s">
        <v>15</v>
      </c>
    </row>
    <row r="213011" spans="1:1" x14ac:dyDescent="0.2">
      <c r="A213011" t="s">
        <v>16</v>
      </c>
    </row>
    <row r="213012" spans="1:1" x14ac:dyDescent="0.2">
      <c r="A213012" t="s">
        <v>17</v>
      </c>
    </row>
    <row r="213013" spans="1:1" x14ac:dyDescent="0.2">
      <c r="A213013" t="s">
        <v>5</v>
      </c>
    </row>
    <row r="213014" spans="1:1" x14ac:dyDescent="0.2">
      <c r="A213014" t="s">
        <v>7</v>
      </c>
    </row>
    <row r="213015" spans="1:1" x14ac:dyDescent="0.2">
      <c r="A213015" t="s">
        <v>8</v>
      </c>
    </row>
    <row r="213016" spans="1:1" x14ac:dyDescent="0.2">
      <c r="A213016" t="s">
        <v>9</v>
      </c>
    </row>
    <row r="229381" spans="1:1" x14ac:dyDescent="0.2">
      <c r="A229381" t="s">
        <v>3</v>
      </c>
    </row>
    <row r="229382" spans="1:1" x14ac:dyDescent="0.2">
      <c r="A229382" t="s">
        <v>18</v>
      </c>
    </row>
    <row r="229383" spans="1:1" x14ac:dyDescent="0.2">
      <c r="A229383" t="s">
        <v>19</v>
      </c>
    </row>
    <row r="229384" spans="1:1" x14ac:dyDescent="0.2">
      <c r="A229384" t="s">
        <v>20</v>
      </c>
    </row>
    <row r="229385" spans="1:1" x14ac:dyDescent="0.2">
      <c r="A229385" t="s">
        <v>11</v>
      </c>
    </row>
    <row r="229386" spans="1:1" x14ac:dyDescent="0.2">
      <c r="A229386" t="s">
        <v>12</v>
      </c>
    </row>
    <row r="229387" spans="1:1" x14ac:dyDescent="0.2">
      <c r="A229387" t="s">
        <v>10</v>
      </c>
    </row>
    <row r="229388" spans="1:1" x14ac:dyDescent="0.2">
      <c r="A229388" t="s">
        <v>13</v>
      </c>
    </row>
    <row r="229389" spans="1:1" x14ac:dyDescent="0.2">
      <c r="A229389" t="s">
        <v>0</v>
      </c>
    </row>
    <row r="229390" spans="1:1" x14ac:dyDescent="0.2">
      <c r="A229390" t="s">
        <v>1</v>
      </c>
    </row>
    <row r="229391" spans="1:1" x14ac:dyDescent="0.2">
      <c r="A229391" t="s">
        <v>4</v>
      </c>
    </row>
    <row r="229392" spans="1:1" x14ac:dyDescent="0.2">
      <c r="A229392" t="s">
        <v>6</v>
      </c>
    </row>
    <row r="229393" spans="1:1" x14ac:dyDescent="0.2">
      <c r="A229393" t="s">
        <v>14</v>
      </c>
    </row>
    <row r="229394" spans="1:1" x14ac:dyDescent="0.2">
      <c r="A229394" t="s">
        <v>15</v>
      </c>
    </row>
    <row r="229395" spans="1:1" x14ac:dyDescent="0.2">
      <c r="A229395" t="s">
        <v>16</v>
      </c>
    </row>
    <row r="229396" spans="1:1" x14ac:dyDescent="0.2">
      <c r="A229396" t="s">
        <v>17</v>
      </c>
    </row>
    <row r="229397" spans="1:1" x14ac:dyDescent="0.2">
      <c r="A229397" t="s">
        <v>5</v>
      </c>
    </row>
    <row r="229398" spans="1:1" x14ac:dyDescent="0.2">
      <c r="A229398" t="s">
        <v>7</v>
      </c>
    </row>
    <row r="229399" spans="1:1" x14ac:dyDescent="0.2">
      <c r="A229399" t="s">
        <v>8</v>
      </c>
    </row>
    <row r="229400" spans="1:1" x14ac:dyDescent="0.2">
      <c r="A229400" t="s">
        <v>9</v>
      </c>
    </row>
    <row r="245765" spans="1:1" x14ac:dyDescent="0.2">
      <c r="A245765" t="s">
        <v>3</v>
      </c>
    </row>
    <row r="245766" spans="1:1" x14ac:dyDescent="0.2">
      <c r="A245766" t="s">
        <v>18</v>
      </c>
    </row>
    <row r="245767" spans="1:1" x14ac:dyDescent="0.2">
      <c r="A245767" t="s">
        <v>19</v>
      </c>
    </row>
    <row r="245768" spans="1:1" x14ac:dyDescent="0.2">
      <c r="A245768" t="s">
        <v>20</v>
      </c>
    </row>
    <row r="245769" spans="1:1" x14ac:dyDescent="0.2">
      <c r="A245769" t="s">
        <v>11</v>
      </c>
    </row>
    <row r="245770" spans="1:1" x14ac:dyDescent="0.2">
      <c r="A245770" t="s">
        <v>12</v>
      </c>
    </row>
    <row r="245771" spans="1:1" x14ac:dyDescent="0.2">
      <c r="A245771" t="s">
        <v>10</v>
      </c>
    </row>
    <row r="245772" spans="1:1" x14ac:dyDescent="0.2">
      <c r="A245772" t="s">
        <v>13</v>
      </c>
    </row>
    <row r="245773" spans="1:1" x14ac:dyDescent="0.2">
      <c r="A245773" t="s">
        <v>0</v>
      </c>
    </row>
    <row r="245774" spans="1:1" x14ac:dyDescent="0.2">
      <c r="A245774" t="s">
        <v>1</v>
      </c>
    </row>
    <row r="245775" spans="1:1" x14ac:dyDescent="0.2">
      <c r="A245775" t="s">
        <v>4</v>
      </c>
    </row>
    <row r="245776" spans="1:1" x14ac:dyDescent="0.2">
      <c r="A245776" t="s">
        <v>6</v>
      </c>
    </row>
    <row r="245777" spans="1:1" x14ac:dyDescent="0.2">
      <c r="A245777" t="s">
        <v>14</v>
      </c>
    </row>
    <row r="245778" spans="1:1" x14ac:dyDescent="0.2">
      <c r="A245778" t="s">
        <v>15</v>
      </c>
    </row>
    <row r="245779" spans="1:1" x14ac:dyDescent="0.2">
      <c r="A245779" t="s">
        <v>16</v>
      </c>
    </row>
    <row r="245780" spans="1:1" x14ac:dyDescent="0.2">
      <c r="A245780" t="s">
        <v>17</v>
      </c>
    </row>
    <row r="245781" spans="1:1" x14ac:dyDescent="0.2">
      <c r="A245781" t="s">
        <v>5</v>
      </c>
    </row>
    <row r="245782" spans="1:1" x14ac:dyDescent="0.2">
      <c r="A245782" t="s">
        <v>7</v>
      </c>
    </row>
    <row r="245783" spans="1:1" x14ac:dyDescent="0.2">
      <c r="A245783" t="s">
        <v>8</v>
      </c>
    </row>
    <row r="245784" spans="1:1" x14ac:dyDescent="0.2">
      <c r="A245784" t="s">
        <v>9</v>
      </c>
    </row>
    <row r="262149" spans="1:1" x14ac:dyDescent="0.2">
      <c r="A262149" t="s">
        <v>3</v>
      </c>
    </row>
    <row r="262150" spans="1:1" x14ac:dyDescent="0.2">
      <c r="A262150" t="s">
        <v>18</v>
      </c>
    </row>
    <row r="262151" spans="1:1" x14ac:dyDescent="0.2">
      <c r="A262151" t="s">
        <v>19</v>
      </c>
    </row>
    <row r="262152" spans="1:1" x14ac:dyDescent="0.2">
      <c r="A262152" t="s">
        <v>20</v>
      </c>
    </row>
    <row r="262153" spans="1:1" x14ac:dyDescent="0.2">
      <c r="A262153" t="s">
        <v>11</v>
      </c>
    </row>
    <row r="262154" spans="1:1" x14ac:dyDescent="0.2">
      <c r="A262154" t="s">
        <v>12</v>
      </c>
    </row>
    <row r="262155" spans="1:1" x14ac:dyDescent="0.2">
      <c r="A262155" t="s">
        <v>10</v>
      </c>
    </row>
    <row r="262156" spans="1:1" x14ac:dyDescent="0.2">
      <c r="A262156" t="s">
        <v>13</v>
      </c>
    </row>
    <row r="262157" spans="1:1" x14ac:dyDescent="0.2">
      <c r="A262157" t="s">
        <v>0</v>
      </c>
    </row>
    <row r="262158" spans="1:1" x14ac:dyDescent="0.2">
      <c r="A262158" t="s">
        <v>1</v>
      </c>
    </row>
    <row r="262159" spans="1:1" x14ac:dyDescent="0.2">
      <c r="A262159" t="s">
        <v>4</v>
      </c>
    </row>
    <row r="262160" spans="1:1" x14ac:dyDescent="0.2">
      <c r="A262160" t="s">
        <v>6</v>
      </c>
    </row>
    <row r="262161" spans="1:1" x14ac:dyDescent="0.2">
      <c r="A262161" t="s">
        <v>14</v>
      </c>
    </row>
    <row r="262162" spans="1:1" x14ac:dyDescent="0.2">
      <c r="A262162" t="s">
        <v>15</v>
      </c>
    </row>
    <row r="262163" spans="1:1" x14ac:dyDescent="0.2">
      <c r="A262163" t="s">
        <v>16</v>
      </c>
    </row>
    <row r="262164" spans="1:1" x14ac:dyDescent="0.2">
      <c r="A262164" t="s">
        <v>17</v>
      </c>
    </row>
    <row r="262165" spans="1:1" x14ac:dyDescent="0.2">
      <c r="A262165" t="s">
        <v>5</v>
      </c>
    </row>
    <row r="262166" spans="1:1" x14ac:dyDescent="0.2">
      <c r="A262166" t="s">
        <v>7</v>
      </c>
    </row>
    <row r="262167" spans="1:1" x14ac:dyDescent="0.2">
      <c r="A262167" t="s">
        <v>8</v>
      </c>
    </row>
    <row r="262168" spans="1:1" x14ac:dyDescent="0.2">
      <c r="A262168" t="s">
        <v>9</v>
      </c>
    </row>
    <row r="278533" spans="1:1" x14ac:dyDescent="0.2">
      <c r="A278533" t="s">
        <v>3</v>
      </c>
    </row>
    <row r="278534" spans="1:1" x14ac:dyDescent="0.2">
      <c r="A278534" t="s">
        <v>18</v>
      </c>
    </row>
    <row r="278535" spans="1:1" x14ac:dyDescent="0.2">
      <c r="A278535" t="s">
        <v>19</v>
      </c>
    </row>
    <row r="278536" spans="1:1" x14ac:dyDescent="0.2">
      <c r="A278536" t="s">
        <v>20</v>
      </c>
    </row>
    <row r="278537" spans="1:1" x14ac:dyDescent="0.2">
      <c r="A278537" t="s">
        <v>11</v>
      </c>
    </row>
    <row r="278538" spans="1:1" x14ac:dyDescent="0.2">
      <c r="A278538" t="s">
        <v>12</v>
      </c>
    </row>
    <row r="278539" spans="1:1" x14ac:dyDescent="0.2">
      <c r="A278539" t="s">
        <v>10</v>
      </c>
    </row>
    <row r="278540" spans="1:1" x14ac:dyDescent="0.2">
      <c r="A278540" t="s">
        <v>13</v>
      </c>
    </row>
    <row r="278541" spans="1:1" x14ac:dyDescent="0.2">
      <c r="A278541" t="s">
        <v>0</v>
      </c>
    </row>
    <row r="278542" spans="1:1" x14ac:dyDescent="0.2">
      <c r="A278542" t="s">
        <v>1</v>
      </c>
    </row>
    <row r="278543" spans="1:1" x14ac:dyDescent="0.2">
      <c r="A278543" t="s">
        <v>4</v>
      </c>
    </row>
    <row r="278544" spans="1:1" x14ac:dyDescent="0.2">
      <c r="A278544" t="s">
        <v>6</v>
      </c>
    </row>
    <row r="278545" spans="1:1" x14ac:dyDescent="0.2">
      <c r="A278545" t="s">
        <v>14</v>
      </c>
    </row>
    <row r="278546" spans="1:1" x14ac:dyDescent="0.2">
      <c r="A278546" t="s">
        <v>15</v>
      </c>
    </row>
    <row r="278547" spans="1:1" x14ac:dyDescent="0.2">
      <c r="A278547" t="s">
        <v>16</v>
      </c>
    </row>
    <row r="278548" spans="1:1" x14ac:dyDescent="0.2">
      <c r="A278548" t="s">
        <v>17</v>
      </c>
    </row>
    <row r="278549" spans="1:1" x14ac:dyDescent="0.2">
      <c r="A278549" t="s">
        <v>5</v>
      </c>
    </row>
    <row r="278550" spans="1:1" x14ac:dyDescent="0.2">
      <c r="A278550" t="s">
        <v>7</v>
      </c>
    </row>
    <row r="278551" spans="1:1" x14ac:dyDescent="0.2">
      <c r="A278551" t="s">
        <v>8</v>
      </c>
    </row>
    <row r="278552" spans="1:1" x14ac:dyDescent="0.2">
      <c r="A278552" t="s">
        <v>9</v>
      </c>
    </row>
    <row r="294917" spans="1:1" x14ac:dyDescent="0.2">
      <c r="A294917" t="s">
        <v>3</v>
      </c>
    </row>
    <row r="294918" spans="1:1" x14ac:dyDescent="0.2">
      <c r="A294918" t="s">
        <v>18</v>
      </c>
    </row>
    <row r="294919" spans="1:1" x14ac:dyDescent="0.2">
      <c r="A294919" t="s">
        <v>19</v>
      </c>
    </row>
    <row r="294920" spans="1:1" x14ac:dyDescent="0.2">
      <c r="A294920" t="s">
        <v>20</v>
      </c>
    </row>
    <row r="294921" spans="1:1" x14ac:dyDescent="0.2">
      <c r="A294921" t="s">
        <v>11</v>
      </c>
    </row>
    <row r="294922" spans="1:1" x14ac:dyDescent="0.2">
      <c r="A294922" t="s">
        <v>12</v>
      </c>
    </row>
    <row r="294923" spans="1:1" x14ac:dyDescent="0.2">
      <c r="A294923" t="s">
        <v>10</v>
      </c>
    </row>
    <row r="294924" spans="1:1" x14ac:dyDescent="0.2">
      <c r="A294924" t="s">
        <v>13</v>
      </c>
    </row>
    <row r="294925" spans="1:1" x14ac:dyDescent="0.2">
      <c r="A294925" t="s">
        <v>0</v>
      </c>
    </row>
    <row r="294926" spans="1:1" x14ac:dyDescent="0.2">
      <c r="A294926" t="s">
        <v>1</v>
      </c>
    </row>
    <row r="294927" spans="1:1" x14ac:dyDescent="0.2">
      <c r="A294927" t="s">
        <v>4</v>
      </c>
    </row>
    <row r="294928" spans="1:1" x14ac:dyDescent="0.2">
      <c r="A294928" t="s">
        <v>6</v>
      </c>
    </row>
    <row r="294929" spans="1:1" x14ac:dyDescent="0.2">
      <c r="A294929" t="s">
        <v>14</v>
      </c>
    </row>
    <row r="294930" spans="1:1" x14ac:dyDescent="0.2">
      <c r="A294930" t="s">
        <v>15</v>
      </c>
    </row>
    <row r="294931" spans="1:1" x14ac:dyDescent="0.2">
      <c r="A294931" t="s">
        <v>16</v>
      </c>
    </row>
    <row r="294932" spans="1:1" x14ac:dyDescent="0.2">
      <c r="A294932" t="s">
        <v>17</v>
      </c>
    </row>
    <row r="294933" spans="1:1" x14ac:dyDescent="0.2">
      <c r="A294933" t="s">
        <v>5</v>
      </c>
    </row>
    <row r="294934" spans="1:1" x14ac:dyDescent="0.2">
      <c r="A294934" t="s">
        <v>7</v>
      </c>
    </row>
    <row r="294935" spans="1:1" x14ac:dyDescent="0.2">
      <c r="A294935" t="s">
        <v>8</v>
      </c>
    </row>
    <row r="294936" spans="1:1" x14ac:dyDescent="0.2">
      <c r="A294936" t="s">
        <v>9</v>
      </c>
    </row>
    <row r="311301" spans="1:1" x14ac:dyDescent="0.2">
      <c r="A311301" t="s">
        <v>3</v>
      </c>
    </row>
    <row r="311302" spans="1:1" x14ac:dyDescent="0.2">
      <c r="A311302" t="s">
        <v>18</v>
      </c>
    </row>
    <row r="311303" spans="1:1" x14ac:dyDescent="0.2">
      <c r="A311303" t="s">
        <v>19</v>
      </c>
    </row>
    <row r="311304" spans="1:1" x14ac:dyDescent="0.2">
      <c r="A311304" t="s">
        <v>20</v>
      </c>
    </row>
    <row r="311305" spans="1:1" x14ac:dyDescent="0.2">
      <c r="A311305" t="s">
        <v>11</v>
      </c>
    </row>
    <row r="311306" spans="1:1" x14ac:dyDescent="0.2">
      <c r="A311306" t="s">
        <v>12</v>
      </c>
    </row>
    <row r="311307" spans="1:1" x14ac:dyDescent="0.2">
      <c r="A311307" t="s">
        <v>10</v>
      </c>
    </row>
    <row r="311308" spans="1:1" x14ac:dyDescent="0.2">
      <c r="A311308" t="s">
        <v>13</v>
      </c>
    </row>
    <row r="311309" spans="1:1" x14ac:dyDescent="0.2">
      <c r="A311309" t="s">
        <v>0</v>
      </c>
    </row>
    <row r="311310" spans="1:1" x14ac:dyDescent="0.2">
      <c r="A311310" t="s">
        <v>1</v>
      </c>
    </row>
    <row r="311311" spans="1:1" x14ac:dyDescent="0.2">
      <c r="A311311" t="s">
        <v>4</v>
      </c>
    </row>
    <row r="311312" spans="1:1" x14ac:dyDescent="0.2">
      <c r="A311312" t="s">
        <v>6</v>
      </c>
    </row>
    <row r="311313" spans="1:1" x14ac:dyDescent="0.2">
      <c r="A311313" t="s">
        <v>14</v>
      </c>
    </row>
    <row r="311314" spans="1:1" x14ac:dyDescent="0.2">
      <c r="A311314" t="s">
        <v>15</v>
      </c>
    </row>
    <row r="311315" spans="1:1" x14ac:dyDescent="0.2">
      <c r="A311315" t="s">
        <v>16</v>
      </c>
    </row>
    <row r="311316" spans="1:1" x14ac:dyDescent="0.2">
      <c r="A311316" t="s">
        <v>17</v>
      </c>
    </row>
    <row r="311317" spans="1:1" x14ac:dyDescent="0.2">
      <c r="A311317" t="s">
        <v>5</v>
      </c>
    </row>
    <row r="311318" spans="1:1" x14ac:dyDescent="0.2">
      <c r="A311318" t="s">
        <v>7</v>
      </c>
    </row>
    <row r="311319" spans="1:1" x14ac:dyDescent="0.2">
      <c r="A311319" t="s">
        <v>8</v>
      </c>
    </row>
    <row r="311320" spans="1:1" x14ac:dyDescent="0.2">
      <c r="A311320" t="s">
        <v>9</v>
      </c>
    </row>
    <row r="327685" spans="1:1" x14ac:dyDescent="0.2">
      <c r="A327685" t="s">
        <v>3</v>
      </c>
    </row>
    <row r="327686" spans="1:1" x14ac:dyDescent="0.2">
      <c r="A327686" t="s">
        <v>18</v>
      </c>
    </row>
    <row r="327687" spans="1:1" x14ac:dyDescent="0.2">
      <c r="A327687" t="s">
        <v>19</v>
      </c>
    </row>
    <row r="327688" spans="1:1" x14ac:dyDescent="0.2">
      <c r="A327688" t="s">
        <v>20</v>
      </c>
    </row>
    <row r="327689" spans="1:1" x14ac:dyDescent="0.2">
      <c r="A327689" t="s">
        <v>11</v>
      </c>
    </row>
    <row r="327690" spans="1:1" x14ac:dyDescent="0.2">
      <c r="A327690" t="s">
        <v>12</v>
      </c>
    </row>
    <row r="327691" spans="1:1" x14ac:dyDescent="0.2">
      <c r="A327691" t="s">
        <v>10</v>
      </c>
    </row>
    <row r="327692" spans="1:1" x14ac:dyDescent="0.2">
      <c r="A327692" t="s">
        <v>13</v>
      </c>
    </row>
    <row r="327693" spans="1:1" x14ac:dyDescent="0.2">
      <c r="A327693" t="s">
        <v>0</v>
      </c>
    </row>
    <row r="327694" spans="1:1" x14ac:dyDescent="0.2">
      <c r="A327694" t="s">
        <v>1</v>
      </c>
    </row>
    <row r="327695" spans="1:1" x14ac:dyDescent="0.2">
      <c r="A327695" t="s">
        <v>4</v>
      </c>
    </row>
    <row r="327696" spans="1:1" x14ac:dyDescent="0.2">
      <c r="A327696" t="s">
        <v>6</v>
      </c>
    </row>
    <row r="327697" spans="1:1" x14ac:dyDescent="0.2">
      <c r="A327697" t="s">
        <v>14</v>
      </c>
    </row>
    <row r="327698" spans="1:1" x14ac:dyDescent="0.2">
      <c r="A327698" t="s">
        <v>15</v>
      </c>
    </row>
    <row r="327699" spans="1:1" x14ac:dyDescent="0.2">
      <c r="A327699" t="s">
        <v>16</v>
      </c>
    </row>
    <row r="327700" spans="1:1" x14ac:dyDescent="0.2">
      <c r="A327700" t="s">
        <v>17</v>
      </c>
    </row>
    <row r="327701" spans="1:1" x14ac:dyDescent="0.2">
      <c r="A327701" t="s">
        <v>5</v>
      </c>
    </row>
    <row r="327702" spans="1:1" x14ac:dyDescent="0.2">
      <c r="A327702" t="s">
        <v>7</v>
      </c>
    </row>
    <row r="327703" spans="1:1" x14ac:dyDescent="0.2">
      <c r="A327703" t="s">
        <v>8</v>
      </c>
    </row>
    <row r="327704" spans="1:1" x14ac:dyDescent="0.2">
      <c r="A327704" t="s">
        <v>9</v>
      </c>
    </row>
    <row r="344069" spans="1:1" x14ac:dyDescent="0.2">
      <c r="A344069" t="s">
        <v>3</v>
      </c>
    </row>
    <row r="344070" spans="1:1" x14ac:dyDescent="0.2">
      <c r="A344070" t="s">
        <v>18</v>
      </c>
    </row>
    <row r="344071" spans="1:1" x14ac:dyDescent="0.2">
      <c r="A344071" t="s">
        <v>19</v>
      </c>
    </row>
    <row r="344072" spans="1:1" x14ac:dyDescent="0.2">
      <c r="A344072" t="s">
        <v>20</v>
      </c>
    </row>
    <row r="344073" spans="1:1" x14ac:dyDescent="0.2">
      <c r="A344073" t="s">
        <v>11</v>
      </c>
    </row>
    <row r="344074" spans="1:1" x14ac:dyDescent="0.2">
      <c r="A344074" t="s">
        <v>12</v>
      </c>
    </row>
    <row r="344075" spans="1:1" x14ac:dyDescent="0.2">
      <c r="A344075" t="s">
        <v>10</v>
      </c>
    </row>
    <row r="344076" spans="1:1" x14ac:dyDescent="0.2">
      <c r="A344076" t="s">
        <v>13</v>
      </c>
    </row>
    <row r="344077" spans="1:1" x14ac:dyDescent="0.2">
      <c r="A344077" t="s">
        <v>0</v>
      </c>
    </row>
    <row r="344078" spans="1:1" x14ac:dyDescent="0.2">
      <c r="A344078" t="s">
        <v>1</v>
      </c>
    </row>
    <row r="344079" spans="1:1" x14ac:dyDescent="0.2">
      <c r="A344079" t="s">
        <v>4</v>
      </c>
    </row>
    <row r="344080" spans="1:1" x14ac:dyDescent="0.2">
      <c r="A344080" t="s">
        <v>6</v>
      </c>
    </row>
    <row r="344081" spans="1:1" x14ac:dyDescent="0.2">
      <c r="A344081" t="s">
        <v>14</v>
      </c>
    </row>
    <row r="344082" spans="1:1" x14ac:dyDescent="0.2">
      <c r="A344082" t="s">
        <v>15</v>
      </c>
    </row>
    <row r="344083" spans="1:1" x14ac:dyDescent="0.2">
      <c r="A344083" t="s">
        <v>16</v>
      </c>
    </row>
    <row r="344084" spans="1:1" x14ac:dyDescent="0.2">
      <c r="A344084" t="s">
        <v>17</v>
      </c>
    </row>
    <row r="344085" spans="1:1" x14ac:dyDescent="0.2">
      <c r="A344085" t="s">
        <v>5</v>
      </c>
    </row>
    <row r="344086" spans="1:1" x14ac:dyDescent="0.2">
      <c r="A344086" t="s">
        <v>7</v>
      </c>
    </row>
    <row r="344087" spans="1:1" x14ac:dyDescent="0.2">
      <c r="A344087" t="s">
        <v>8</v>
      </c>
    </row>
    <row r="344088" spans="1:1" x14ac:dyDescent="0.2">
      <c r="A344088" t="s">
        <v>9</v>
      </c>
    </row>
    <row r="360453" spans="1:1" x14ac:dyDescent="0.2">
      <c r="A360453" t="s">
        <v>3</v>
      </c>
    </row>
    <row r="360454" spans="1:1" x14ac:dyDescent="0.2">
      <c r="A360454" t="s">
        <v>18</v>
      </c>
    </row>
    <row r="360455" spans="1:1" x14ac:dyDescent="0.2">
      <c r="A360455" t="s">
        <v>19</v>
      </c>
    </row>
    <row r="360456" spans="1:1" x14ac:dyDescent="0.2">
      <c r="A360456" t="s">
        <v>20</v>
      </c>
    </row>
    <row r="360457" spans="1:1" x14ac:dyDescent="0.2">
      <c r="A360457" t="s">
        <v>11</v>
      </c>
    </row>
    <row r="360458" spans="1:1" x14ac:dyDescent="0.2">
      <c r="A360458" t="s">
        <v>12</v>
      </c>
    </row>
    <row r="360459" spans="1:1" x14ac:dyDescent="0.2">
      <c r="A360459" t="s">
        <v>10</v>
      </c>
    </row>
    <row r="360460" spans="1:1" x14ac:dyDescent="0.2">
      <c r="A360460" t="s">
        <v>13</v>
      </c>
    </row>
    <row r="360461" spans="1:1" x14ac:dyDescent="0.2">
      <c r="A360461" t="s">
        <v>0</v>
      </c>
    </row>
    <row r="360462" spans="1:1" x14ac:dyDescent="0.2">
      <c r="A360462" t="s">
        <v>1</v>
      </c>
    </row>
    <row r="360463" spans="1:1" x14ac:dyDescent="0.2">
      <c r="A360463" t="s">
        <v>4</v>
      </c>
    </row>
    <row r="360464" spans="1:1" x14ac:dyDescent="0.2">
      <c r="A360464" t="s">
        <v>6</v>
      </c>
    </row>
    <row r="360465" spans="1:1" x14ac:dyDescent="0.2">
      <c r="A360465" t="s">
        <v>14</v>
      </c>
    </row>
    <row r="360466" spans="1:1" x14ac:dyDescent="0.2">
      <c r="A360466" t="s">
        <v>15</v>
      </c>
    </row>
    <row r="360467" spans="1:1" x14ac:dyDescent="0.2">
      <c r="A360467" t="s">
        <v>16</v>
      </c>
    </row>
    <row r="360468" spans="1:1" x14ac:dyDescent="0.2">
      <c r="A360468" t="s">
        <v>17</v>
      </c>
    </row>
    <row r="360469" spans="1:1" x14ac:dyDescent="0.2">
      <c r="A360469" t="s">
        <v>5</v>
      </c>
    </row>
    <row r="360470" spans="1:1" x14ac:dyDescent="0.2">
      <c r="A360470" t="s">
        <v>7</v>
      </c>
    </row>
    <row r="360471" spans="1:1" x14ac:dyDescent="0.2">
      <c r="A360471" t="s">
        <v>8</v>
      </c>
    </row>
    <row r="360472" spans="1:1" x14ac:dyDescent="0.2">
      <c r="A360472" t="s">
        <v>9</v>
      </c>
    </row>
    <row r="376837" spans="1:1" x14ac:dyDescent="0.2">
      <c r="A376837" t="s">
        <v>3</v>
      </c>
    </row>
    <row r="376838" spans="1:1" x14ac:dyDescent="0.2">
      <c r="A376838" t="s">
        <v>18</v>
      </c>
    </row>
    <row r="376839" spans="1:1" x14ac:dyDescent="0.2">
      <c r="A376839" t="s">
        <v>19</v>
      </c>
    </row>
    <row r="376840" spans="1:1" x14ac:dyDescent="0.2">
      <c r="A376840" t="s">
        <v>20</v>
      </c>
    </row>
    <row r="376841" spans="1:1" x14ac:dyDescent="0.2">
      <c r="A376841" t="s">
        <v>11</v>
      </c>
    </row>
    <row r="376842" spans="1:1" x14ac:dyDescent="0.2">
      <c r="A376842" t="s">
        <v>12</v>
      </c>
    </row>
    <row r="376843" spans="1:1" x14ac:dyDescent="0.2">
      <c r="A376843" t="s">
        <v>10</v>
      </c>
    </row>
    <row r="376844" spans="1:1" x14ac:dyDescent="0.2">
      <c r="A376844" t="s">
        <v>13</v>
      </c>
    </row>
    <row r="376845" spans="1:1" x14ac:dyDescent="0.2">
      <c r="A376845" t="s">
        <v>0</v>
      </c>
    </row>
    <row r="376846" spans="1:1" x14ac:dyDescent="0.2">
      <c r="A376846" t="s">
        <v>1</v>
      </c>
    </row>
    <row r="376847" spans="1:1" x14ac:dyDescent="0.2">
      <c r="A376847" t="s">
        <v>4</v>
      </c>
    </row>
    <row r="376848" spans="1:1" x14ac:dyDescent="0.2">
      <c r="A376848" t="s">
        <v>6</v>
      </c>
    </row>
    <row r="376849" spans="1:1" x14ac:dyDescent="0.2">
      <c r="A376849" t="s">
        <v>14</v>
      </c>
    </row>
    <row r="376850" spans="1:1" x14ac:dyDescent="0.2">
      <c r="A376850" t="s">
        <v>15</v>
      </c>
    </row>
    <row r="376851" spans="1:1" x14ac:dyDescent="0.2">
      <c r="A376851" t="s">
        <v>16</v>
      </c>
    </row>
    <row r="376852" spans="1:1" x14ac:dyDescent="0.2">
      <c r="A376852" t="s">
        <v>17</v>
      </c>
    </row>
    <row r="376853" spans="1:1" x14ac:dyDescent="0.2">
      <c r="A376853" t="s">
        <v>5</v>
      </c>
    </row>
    <row r="376854" spans="1:1" x14ac:dyDescent="0.2">
      <c r="A376854" t="s">
        <v>7</v>
      </c>
    </row>
    <row r="376855" spans="1:1" x14ac:dyDescent="0.2">
      <c r="A376855" t="s">
        <v>8</v>
      </c>
    </row>
    <row r="376856" spans="1:1" x14ac:dyDescent="0.2">
      <c r="A376856" t="s">
        <v>9</v>
      </c>
    </row>
    <row r="393221" spans="1:1" x14ac:dyDescent="0.2">
      <c r="A393221" t="s">
        <v>3</v>
      </c>
    </row>
    <row r="393222" spans="1:1" x14ac:dyDescent="0.2">
      <c r="A393222" t="s">
        <v>18</v>
      </c>
    </row>
    <row r="393223" spans="1:1" x14ac:dyDescent="0.2">
      <c r="A393223" t="s">
        <v>19</v>
      </c>
    </row>
    <row r="393224" spans="1:1" x14ac:dyDescent="0.2">
      <c r="A393224" t="s">
        <v>20</v>
      </c>
    </row>
    <row r="393225" spans="1:1" x14ac:dyDescent="0.2">
      <c r="A393225" t="s">
        <v>11</v>
      </c>
    </row>
    <row r="393226" spans="1:1" x14ac:dyDescent="0.2">
      <c r="A393226" t="s">
        <v>12</v>
      </c>
    </row>
    <row r="393227" spans="1:1" x14ac:dyDescent="0.2">
      <c r="A393227" t="s">
        <v>10</v>
      </c>
    </row>
    <row r="393228" spans="1:1" x14ac:dyDescent="0.2">
      <c r="A393228" t="s">
        <v>13</v>
      </c>
    </row>
    <row r="393229" spans="1:1" x14ac:dyDescent="0.2">
      <c r="A393229" t="s">
        <v>0</v>
      </c>
    </row>
    <row r="393230" spans="1:1" x14ac:dyDescent="0.2">
      <c r="A393230" t="s">
        <v>1</v>
      </c>
    </row>
    <row r="393231" spans="1:1" x14ac:dyDescent="0.2">
      <c r="A393231" t="s">
        <v>4</v>
      </c>
    </row>
    <row r="393232" spans="1:1" x14ac:dyDescent="0.2">
      <c r="A393232" t="s">
        <v>6</v>
      </c>
    </row>
    <row r="393233" spans="1:1" x14ac:dyDescent="0.2">
      <c r="A393233" t="s">
        <v>14</v>
      </c>
    </row>
    <row r="393234" spans="1:1" x14ac:dyDescent="0.2">
      <c r="A393234" t="s">
        <v>15</v>
      </c>
    </row>
    <row r="393235" spans="1:1" x14ac:dyDescent="0.2">
      <c r="A393235" t="s">
        <v>16</v>
      </c>
    </row>
    <row r="393236" spans="1:1" x14ac:dyDescent="0.2">
      <c r="A393236" t="s">
        <v>17</v>
      </c>
    </row>
    <row r="393237" spans="1:1" x14ac:dyDescent="0.2">
      <c r="A393237" t="s">
        <v>5</v>
      </c>
    </row>
    <row r="393238" spans="1:1" x14ac:dyDescent="0.2">
      <c r="A393238" t="s">
        <v>7</v>
      </c>
    </row>
    <row r="393239" spans="1:1" x14ac:dyDescent="0.2">
      <c r="A393239" t="s">
        <v>8</v>
      </c>
    </row>
    <row r="393240" spans="1:1" x14ac:dyDescent="0.2">
      <c r="A393240" t="s">
        <v>9</v>
      </c>
    </row>
    <row r="409605" spans="1:1" x14ac:dyDescent="0.2">
      <c r="A409605" t="s">
        <v>3</v>
      </c>
    </row>
    <row r="409606" spans="1:1" x14ac:dyDescent="0.2">
      <c r="A409606" t="s">
        <v>18</v>
      </c>
    </row>
    <row r="409607" spans="1:1" x14ac:dyDescent="0.2">
      <c r="A409607" t="s">
        <v>19</v>
      </c>
    </row>
    <row r="409608" spans="1:1" x14ac:dyDescent="0.2">
      <c r="A409608" t="s">
        <v>20</v>
      </c>
    </row>
    <row r="409609" spans="1:1" x14ac:dyDescent="0.2">
      <c r="A409609" t="s">
        <v>11</v>
      </c>
    </row>
    <row r="409610" spans="1:1" x14ac:dyDescent="0.2">
      <c r="A409610" t="s">
        <v>12</v>
      </c>
    </row>
    <row r="409611" spans="1:1" x14ac:dyDescent="0.2">
      <c r="A409611" t="s">
        <v>10</v>
      </c>
    </row>
    <row r="409612" spans="1:1" x14ac:dyDescent="0.2">
      <c r="A409612" t="s">
        <v>13</v>
      </c>
    </row>
    <row r="409613" spans="1:1" x14ac:dyDescent="0.2">
      <c r="A409613" t="s">
        <v>0</v>
      </c>
    </row>
    <row r="409614" spans="1:1" x14ac:dyDescent="0.2">
      <c r="A409614" t="s">
        <v>1</v>
      </c>
    </row>
    <row r="409615" spans="1:1" x14ac:dyDescent="0.2">
      <c r="A409615" t="s">
        <v>4</v>
      </c>
    </row>
    <row r="409616" spans="1:1" x14ac:dyDescent="0.2">
      <c r="A409616" t="s">
        <v>6</v>
      </c>
    </row>
    <row r="409617" spans="1:1" x14ac:dyDescent="0.2">
      <c r="A409617" t="s">
        <v>14</v>
      </c>
    </row>
    <row r="409618" spans="1:1" x14ac:dyDescent="0.2">
      <c r="A409618" t="s">
        <v>15</v>
      </c>
    </row>
    <row r="409619" spans="1:1" x14ac:dyDescent="0.2">
      <c r="A409619" t="s">
        <v>16</v>
      </c>
    </row>
    <row r="409620" spans="1:1" x14ac:dyDescent="0.2">
      <c r="A409620" t="s">
        <v>17</v>
      </c>
    </row>
    <row r="409621" spans="1:1" x14ac:dyDescent="0.2">
      <c r="A409621" t="s">
        <v>5</v>
      </c>
    </row>
    <row r="409622" spans="1:1" x14ac:dyDescent="0.2">
      <c r="A409622" t="s">
        <v>7</v>
      </c>
    </row>
    <row r="409623" spans="1:1" x14ac:dyDescent="0.2">
      <c r="A409623" t="s">
        <v>8</v>
      </c>
    </row>
    <row r="409624" spans="1:1" x14ac:dyDescent="0.2">
      <c r="A409624" t="s">
        <v>9</v>
      </c>
    </row>
    <row r="425989" spans="1:1" x14ac:dyDescent="0.2">
      <c r="A425989" t="s">
        <v>3</v>
      </c>
    </row>
    <row r="425990" spans="1:1" x14ac:dyDescent="0.2">
      <c r="A425990" t="s">
        <v>18</v>
      </c>
    </row>
    <row r="425991" spans="1:1" x14ac:dyDescent="0.2">
      <c r="A425991" t="s">
        <v>19</v>
      </c>
    </row>
    <row r="425992" spans="1:1" x14ac:dyDescent="0.2">
      <c r="A425992" t="s">
        <v>20</v>
      </c>
    </row>
    <row r="425993" spans="1:1" x14ac:dyDescent="0.2">
      <c r="A425993" t="s">
        <v>11</v>
      </c>
    </row>
    <row r="425994" spans="1:1" x14ac:dyDescent="0.2">
      <c r="A425994" t="s">
        <v>12</v>
      </c>
    </row>
    <row r="425995" spans="1:1" x14ac:dyDescent="0.2">
      <c r="A425995" t="s">
        <v>10</v>
      </c>
    </row>
    <row r="425996" spans="1:1" x14ac:dyDescent="0.2">
      <c r="A425996" t="s">
        <v>13</v>
      </c>
    </row>
    <row r="425997" spans="1:1" x14ac:dyDescent="0.2">
      <c r="A425997" t="s">
        <v>0</v>
      </c>
    </row>
    <row r="425998" spans="1:1" x14ac:dyDescent="0.2">
      <c r="A425998" t="s">
        <v>1</v>
      </c>
    </row>
    <row r="425999" spans="1:1" x14ac:dyDescent="0.2">
      <c r="A425999" t="s">
        <v>4</v>
      </c>
    </row>
    <row r="426000" spans="1:1" x14ac:dyDescent="0.2">
      <c r="A426000" t="s">
        <v>6</v>
      </c>
    </row>
    <row r="426001" spans="1:1" x14ac:dyDescent="0.2">
      <c r="A426001" t="s">
        <v>14</v>
      </c>
    </row>
    <row r="426002" spans="1:1" x14ac:dyDescent="0.2">
      <c r="A426002" t="s">
        <v>15</v>
      </c>
    </row>
    <row r="426003" spans="1:1" x14ac:dyDescent="0.2">
      <c r="A426003" t="s">
        <v>16</v>
      </c>
    </row>
    <row r="426004" spans="1:1" x14ac:dyDescent="0.2">
      <c r="A426004" t="s">
        <v>17</v>
      </c>
    </row>
    <row r="426005" spans="1:1" x14ac:dyDescent="0.2">
      <c r="A426005" t="s">
        <v>5</v>
      </c>
    </row>
    <row r="426006" spans="1:1" x14ac:dyDescent="0.2">
      <c r="A426006" t="s">
        <v>7</v>
      </c>
    </row>
    <row r="426007" spans="1:1" x14ac:dyDescent="0.2">
      <c r="A426007" t="s">
        <v>8</v>
      </c>
    </row>
    <row r="426008" spans="1:1" x14ac:dyDescent="0.2">
      <c r="A426008" t="s">
        <v>9</v>
      </c>
    </row>
    <row r="442373" spans="1:1" x14ac:dyDescent="0.2">
      <c r="A442373" t="s">
        <v>3</v>
      </c>
    </row>
    <row r="442374" spans="1:1" x14ac:dyDescent="0.2">
      <c r="A442374" t="s">
        <v>18</v>
      </c>
    </row>
    <row r="442375" spans="1:1" x14ac:dyDescent="0.2">
      <c r="A442375" t="s">
        <v>19</v>
      </c>
    </row>
    <row r="442376" spans="1:1" x14ac:dyDescent="0.2">
      <c r="A442376" t="s">
        <v>20</v>
      </c>
    </row>
    <row r="442377" spans="1:1" x14ac:dyDescent="0.2">
      <c r="A442377" t="s">
        <v>11</v>
      </c>
    </row>
    <row r="442378" spans="1:1" x14ac:dyDescent="0.2">
      <c r="A442378" t="s">
        <v>12</v>
      </c>
    </row>
    <row r="442379" spans="1:1" x14ac:dyDescent="0.2">
      <c r="A442379" t="s">
        <v>10</v>
      </c>
    </row>
    <row r="442380" spans="1:1" x14ac:dyDescent="0.2">
      <c r="A442380" t="s">
        <v>13</v>
      </c>
    </row>
    <row r="442381" spans="1:1" x14ac:dyDescent="0.2">
      <c r="A442381" t="s">
        <v>0</v>
      </c>
    </row>
    <row r="442382" spans="1:1" x14ac:dyDescent="0.2">
      <c r="A442382" t="s">
        <v>1</v>
      </c>
    </row>
    <row r="442383" spans="1:1" x14ac:dyDescent="0.2">
      <c r="A442383" t="s">
        <v>4</v>
      </c>
    </row>
    <row r="442384" spans="1:1" x14ac:dyDescent="0.2">
      <c r="A442384" t="s">
        <v>6</v>
      </c>
    </row>
    <row r="442385" spans="1:1" x14ac:dyDescent="0.2">
      <c r="A442385" t="s">
        <v>14</v>
      </c>
    </row>
    <row r="442386" spans="1:1" x14ac:dyDescent="0.2">
      <c r="A442386" t="s">
        <v>15</v>
      </c>
    </row>
    <row r="442387" spans="1:1" x14ac:dyDescent="0.2">
      <c r="A442387" t="s">
        <v>16</v>
      </c>
    </row>
    <row r="442388" spans="1:1" x14ac:dyDescent="0.2">
      <c r="A442388" t="s">
        <v>17</v>
      </c>
    </row>
    <row r="442389" spans="1:1" x14ac:dyDescent="0.2">
      <c r="A442389" t="s">
        <v>5</v>
      </c>
    </row>
    <row r="442390" spans="1:1" x14ac:dyDescent="0.2">
      <c r="A442390" t="s">
        <v>7</v>
      </c>
    </row>
    <row r="442391" spans="1:1" x14ac:dyDescent="0.2">
      <c r="A442391" t="s">
        <v>8</v>
      </c>
    </row>
    <row r="442392" spans="1:1" x14ac:dyDescent="0.2">
      <c r="A442392" t="s">
        <v>9</v>
      </c>
    </row>
    <row r="458757" spans="1:1" x14ac:dyDescent="0.2">
      <c r="A458757" t="s">
        <v>3</v>
      </c>
    </row>
    <row r="458758" spans="1:1" x14ac:dyDescent="0.2">
      <c r="A458758" t="s">
        <v>18</v>
      </c>
    </row>
    <row r="458759" spans="1:1" x14ac:dyDescent="0.2">
      <c r="A458759" t="s">
        <v>19</v>
      </c>
    </row>
    <row r="458760" spans="1:1" x14ac:dyDescent="0.2">
      <c r="A458760" t="s">
        <v>20</v>
      </c>
    </row>
    <row r="458761" spans="1:1" x14ac:dyDescent="0.2">
      <c r="A458761" t="s">
        <v>11</v>
      </c>
    </row>
    <row r="458762" spans="1:1" x14ac:dyDescent="0.2">
      <c r="A458762" t="s">
        <v>12</v>
      </c>
    </row>
    <row r="458763" spans="1:1" x14ac:dyDescent="0.2">
      <c r="A458763" t="s">
        <v>10</v>
      </c>
    </row>
    <row r="458764" spans="1:1" x14ac:dyDescent="0.2">
      <c r="A458764" t="s">
        <v>13</v>
      </c>
    </row>
    <row r="458765" spans="1:1" x14ac:dyDescent="0.2">
      <c r="A458765" t="s">
        <v>0</v>
      </c>
    </row>
    <row r="458766" spans="1:1" x14ac:dyDescent="0.2">
      <c r="A458766" t="s">
        <v>1</v>
      </c>
    </row>
    <row r="458767" spans="1:1" x14ac:dyDescent="0.2">
      <c r="A458767" t="s">
        <v>4</v>
      </c>
    </row>
    <row r="458768" spans="1:1" x14ac:dyDescent="0.2">
      <c r="A458768" t="s">
        <v>6</v>
      </c>
    </row>
    <row r="458769" spans="1:1" x14ac:dyDescent="0.2">
      <c r="A458769" t="s">
        <v>14</v>
      </c>
    </row>
    <row r="458770" spans="1:1" x14ac:dyDescent="0.2">
      <c r="A458770" t="s">
        <v>15</v>
      </c>
    </row>
    <row r="458771" spans="1:1" x14ac:dyDescent="0.2">
      <c r="A458771" t="s">
        <v>16</v>
      </c>
    </row>
    <row r="458772" spans="1:1" x14ac:dyDescent="0.2">
      <c r="A458772" t="s">
        <v>17</v>
      </c>
    </row>
    <row r="458773" spans="1:1" x14ac:dyDescent="0.2">
      <c r="A458773" t="s">
        <v>5</v>
      </c>
    </row>
    <row r="458774" spans="1:1" x14ac:dyDescent="0.2">
      <c r="A458774" t="s">
        <v>7</v>
      </c>
    </row>
    <row r="458775" spans="1:1" x14ac:dyDescent="0.2">
      <c r="A458775" t="s">
        <v>8</v>
      </c>
    </row>
    <row r="458776" spans="1:1" x14ac:dyDescent="0.2">
      <c r="A458776" t="s">
        <v>9</v>
      </c>
    </row>
    <row r="475141" spans="1:1" x14ac:dyDescent="0.2">
      <c r="A475141" t="s">
        <v>3</v>
      </c>
    </row>
    <row r="475142" spans="1:1" x14ac:dyDescent="0.2">
      <c r="A475142" t="s">
        <v>18</v>
      </c>
    </row>
    <row r="475143" spans="1:1" x14ac:dyDescent="0.2">
      <c r="A475143" t="s">
        <v>19</v>
      </c>
    </row>
    <row r="475144" spans="1:1" x14ac:dyDescent="0.2">
      <c r="A475144" t="s">
        <v>20</v>
      </c>
    </row>
    <row r="475145" spans="1:1" x14ac:dyDescent="0.2">
      <c r="A475145" t="s">
        <v>11</v>
      </c>
    </row>
    <row r="475146" spans="1:1" x14ac:dyDescent="0.2">
      <c r="A475146" t="s">
        <v>12</v>
      </c>
    </row>
    <row r="475147" spans="1:1" x14ac:dyDescent="0.2">
      <c r="A475147" t="s">
        <v>10</v>
      </c>
    </row>
    <row r="475148" spans="1:1" x14ac:dyDescent="0.2">
      <c r="A475148" t="s">
        <v>13</v>
      </c>
    </row>
    <row r="475149" spans="1:1" x14ac:dyDescent="0.2">
      <c r="A475149" t="s">
        <v>0</v>
      </c>
    </row>
    <row r="475150" spans="1:1" x14ac:dyDescent="0.2">
      <c r="A475150" t="s">
        <v>1</v>
      </c>
    </row>
    <row r="475151" spans="1:1" x14ac:dyDescent="0.2">
      <c r="A475151" t="s">
        <v>4</v>
      </c>
    </row>
    <row r="475152" spans="1:1" x14ac:dyDescent="0.2">
      <c r="A475152" t="s">
        <v>6</v>
      </c>
    </row>
    <row r="475153" spans="1:1" x14ac:dyDescent="0.2">
      <c r="A475153" t="s">
        <v>14</v>
      </c>
    </row>
    <row r="475154" spans="1:1" x14ac:dyDescent="0.2">
      <c r="A475154" t="s">
        <v>15</v>
      </c>
    </row>
    <row r="475155" spans="1:1" x14ac:dyDescent="0.2">
      <c r="A475155" t="s">
        <v>16</v>
      </c>
    </row>
    <row r="475156" spans="1:1" x14ac:dyDescent="0.2">
      <c r="A475156" t="s">
        <v>17</v>
      </c>
    </row>
    <row r="475157" spans="1:1" x14ac:dyDescent="0.2">
      <c r="A475157" t="s">
        <v>5</v>
      </c>
    </row>
    <row r="475158" spans="1:1" x14ac:dyDescent="0.2">
      <c r="A475158" t="s">
        <v>7</v>
      </c>
    </row>
    <row r="475159" spans="1:1" x14ac:dyDescent="0.2">
      <c r="A475159" t="s">
        <v>8</v>
      </c>
    </row>
    <row r="475160" spans="1:1" x14ac:dyDescent="0.2">
      <c r="A475160" t="s">
        <v>9</v>
      </c>
    </row>
    <row r="491525" spans="1:1" x14ac:dyDescent="0.2">
      <c r="A491525" t="s">
        <v>3</v>
      </c>
    </row>
    <row r="491526" spans="1:1" x14ac:dyDescent="0.2">
      <c r="A491526" t="s">
        <v>18</v>
      </c>
    </row>
    <row r="491527" spans="1:1" x14ac:dyDescent="0.2">
      <c r="A491527" t="s">
        <v>19</v>
      </c>
    </row>
    <row r="491528" spans="1:1" x14ac:dyDescent="0.2">
      <c r="A491528" t="s">
        <v>20</v>
      </c>
    </row>
    <row r="491529" spans="1:1" x14ac:dyDescent="0.2">
      <c r="A491529" t="s">
        <v>11</v>
      </c>
    </row>
    <row r="491530" spans="1:1" x14ac:dyDescent="0.2">
      <c r="A491530" t="s">
        <v>12</v>
      </c>
    </row>
    <row r="491531" spans="1:1" x14ac:dyDescent="0.2">
      <c r="A491531" t="s">
        <v>10</v>
      </c>
    </row>
    <row r="491532" spans="1:1" x14ac:dyDescent="0.2">
      <c r="A491532" t="s">
        <v>13</v>
      </c>
    </row>
    <row r="491533" spans="1:1" x14ac:dyDescent="0.2">
      <c r="A491533" t="s">
        <v>0</v>
      </c>
    </row>
    <row r="491534" spans="1:1" x14ac:dyDescent="0.2">
      <c r="A491534" t="s">
        <v>1</v>
      </c>
    </row>
    <row r="491535" spans="1:1" x14ac:dyDescent="0.2">
      <c r="A491535" t="s">
        <v>4</v>
      </c>
    </row>
    <row r="491536" spans="1:1" x14ac:dyDescent="0.2">
      <c r="A491536" t="s">
        <v>6</v>
      </c>
    </row>
    <row r="491537" spans="1:1" x14ac:dyDescent="0.2">
      <c r="A491537" t="s">
        <v>14</v>
      </c>
    </row>
    <row r="491538" spans="1:1" x14ac:dyDescent="0.2">
      <c r="A491538" t="s">
        <v>15</v>
      </c>
    </row>
    <row r="491539" spans="1:1" x14ac:dyDescent="0.2">
      <c r="A491539" t="s">
        <v>16</v>
      </c>
    </row>
    <row r="491540" spans="1:1" x14ac:dyDescent="0.2">
      <c r="A491540" t="s">
        <v>17</v>
      </c>
    </row>
    <row r="491541" spans="1:1" x14ac:dyDescent="0.2">
      <c r="A491541" t="s">
        <v>5</v>
      </c>
    </row>
    <row r="491542" spans="1:1" x14ac:dyDescent="0.2">
      <c r="A491542" t="s">
        <v>7</v>
      </c>
    </row>
    <row r="491543" spans="1:1" x14ac:dyDescent="0.2">
      <c r="A491543" t="s">
        <v>8</v>
      </c>
    </row>
    <row r="491544" spans="1:1" x14ac:dyDescent="0.2">
      <c r="A491544" t="s">
        <v>9</v>
      </c>
    </row>
    <row r="507909" spans="1:1" x14ac:dyDescent="0.2">
      <c r="A507909" t="s">
        <v>3</v>
      </c>
    </row>
    <row r="507910" spans="1:1" x14ac:dyDescent="0.2">
      <c r="A507910" t="s">
        <v>18</v>
      </c>
    </row>
    <row r="507911" spans="1:1" x14ac:dyDescent="0.2">
      <c r="A507911" t="s">
        <v>19</v>
      </c>
    </row>
    <row r="507912" spans="1:1" x14ac:dyDescent="0.2">
      <c r="A507912" t="s">
        <v>20</v>
      </c>
    </row>
    <row r="507913" spans="1:1" x14ac:dyDescent="0.2">
      <c r="A507913" t="s">
        <v>11</v>
      </c>
    </row>
    <row r="507914" spans="1:1" x14ac:dyDescent="0.2">
      <c r="A507914" t="s">
        <v>12</v>
      </c>
    </row>
    <row r="507915" spans="1:1" x14ac:dyDescent="0.2">
      <c r="A507915" t="s">
        <v>10</v>
      </c>
    </row>
    <row r="507916" spans="1:1" x14ac:dyDescent="0.2">
      <c r="A507916" t="s">
        <v>13</v>
      </c>
    </row>
    <row r="507917" spans="1:1" x14ac:dyDescent="0.2">
      <c r="A507917" t="s">
        <v>0</v>
      </c>
    </row>
    <row r="507918" spans="1:1" x14ac:dyDescent="0.2">
      <c r="A507918" t="s">
        <v>1</v>
      </c>
    </row>
    <row r="507919" spans="1:1" x14ac:dyDescent="0.2">
      <c r="A507919" t="s">
        <v>4</v>
      </c>
    </row>
    <row r="507920" spans="1:1" x14ac:dyDescent="0.2">
      <c r="A507920" t="s">
        <v>6</v>
      </c>
    </row>
    <row r="507921" spans="1:1" x14ac:dyDescent="0.2">
      <c r="A507921" t="s">
        <v>14</v>
      </c>
    </row>
    <row r="507922" spans="1:1" x14ac:dyDescent="0.2">
      <c r="A507922" t="s">
        <v>15</v>
      </c>
    </row>
    <row r="507923" spans="1:1" x14ac:dyDescent="0.2">
      <c r="A507923" t="s">
        <v>16</v>
      </c>
    </row>
    <row r="507924" spans="1:1" x14ac:dyDescent="0.2">
      <c r="A507924" t="s">
        <v>17</v>
      </c>
    </row>
    <row r="507925" spans="1:1" x14ac:dyDescent="0.2">
      <c r="A507925" t="s">
        <v>5</v>
      </c>
    </row>
    <row r="507926" spans="1:1" x14ac:dyDescent="0.2">
      <c r="A507926" t="s">
        <v>7</v>
      </c>
    </row>
    <row r="507927" spans="1:1" x14ac:dyDescent="0.2">
      <c r="A507927" t="s">
        <v>8</v>
      </c>
    </row>
    <row r="507928" spans="1:1" x14ac:dyDescent="0.2">
      <c r="A507928" t="s">
        <v>9</v>
      </c>
    </row>
    <row r="524293" spans="1:1" x14ac:dyDescent="0.2">
      <c r="A524293" t="s">
        <v>3</v>
      </c>
    </row>
    <row r="524294" spans="1:1" x14ac:dyDescent="0.2">
      <c r="A524294" t="s">
        <v>18</v>
      </c>
    </row>
    <row r="524295" spans="1:1" x14ac:dyDescent="0.2">
      <c r="A524295" t="s">
        <v>19</v>
      </c>
    </row>
    <row r="524296" spans="1:1" x14ac:dyDescent="0.2">
      <c r="A524296" t="s">
        <v>20</v>
      </c>
    </row>
    <row r="524297" spans="1:1" x14ac:dyDescent="0.2">
      <c r="A524297" t="s">
        <v>11</v>
      </c>
    </row>
    <row r="524298" spans="1:1" x14ac:dyDescent="0.2">
      <c r="A524298" t="s">
        <v>12</v>
      </c>
    </row>
    <row r="524299" spans="1:1" x14ac:dyDescent="0.2">
      <c r="A524299" t="s">
        <v>10</v>
      </c>
    </row>
    <row r="524300" spans="1:1" x14ac:dyDescent="0.2">
      <c r="A524300" t="s">
        <v>13</v>
      </c>
    </row>
    <row r="524301" spans="1:1" x14ac:dyDescent="0.2">
      <c r="A524301" t="s">
        <v>0</v>
      </c>
    </row>
    <row r="524302" spans="1:1" x14ac:dyDescent="0.2">
      <c r="A524302" t="s">
        <v>1</v>
      </c>
    </row>
    <row r="524303" spans="1:1" x14ac:dyDescent="0.2">
      <c r="A524303" t="s">
        <v>4</v>
      </c>
    </row>
    <row r="524304" spans="1:1" x14ac:dyDescent="0.2">
      <c r="A524304" t="s">
        <v>6</v>
      </c>
    </row>
    <row r="524305" spans="1:1" x14ac:dyDescent="0.2">
      <c r="A524305" t="s">
        <v>14</v>
      </c>
    </row>
    <row r="524306" spans="1:1" x14ac:dyDescent="0.2">
      <c r="A524306" t="s">
        <v>15</v>
      </c>
    </row>
    <row r="524307" spans="1:1" x14ac:dyDescent="0.2">
      <c r="A524307" t="s">
        <v>16</v>
      </c>
    </row>
    <row r="524308" spans="1:1" x14ac:dyDescent="0.2">
      <c r="A524308" t="s">
        <v>17</v>
      </c>
    </row>
    <row r="524309" spans="1:1" x14ac:dyDescent="0.2">
      <c r="A524309" t="s">
        <v>5</v>
      </c>
    </row>
    <row r="524310" spans="1:1" x14ac:dyDescent="0.2">
      <c r="A524310" t="s">
        <v>7</v>
      </c>
    </row>
    <row r="524311" spans="1:1" x14ac:dyDescent="0.2">
      <c r="A524311" t="s">
        <v>8</v>
      </c>
    </row>
    <row r="524312" spans="1:1" x14ac:dyDescent="0.2">
      <c r="A524312" t="s">
        <v>9</v>
      </c>
    </row>
    <row r="540677" spans="1:1" x14ac:dyDescent="0.2">
      <c r="A540677" t="s">
        <v>3</v>
      </c>
    </row>
    <row r="540678" spans="1:1" x14ac:dyDescent="0.2">
      <c r="A540678" t="s">
        <v>18</v>
      </c>
    </row>
    <row r="540679" spans="1:1" x14ac:dyDescent="0.2">
      <c r="A540679" t="s">
        <v>19</v>
      </c>
    </row>
    <row r="540680" spans="1:1" x14ac:dyDescent="0.2">
      <c r="A540680" t="s">
        <v>20</v>
      </c>
    </row>
    <row r="540681" spans="1:1" x14ac:dyDescent="0.2">
      <c r="A540681" t="s">
        <v>11</v>
      </c>
    </row>
    <row r="540682" spans="1:1" x14ac:dyDescent="0.2">
      <c r="A540682" t="s">
        <v>12</v>
      </c>
    </row>
    <row r="540683" spans="1:1" x14ac:dyDescent="0.2">
      <c r="A540683" t="s">
        <v>10</v>
      </c>
    </row>
    <row r="540684" spans="1:1" x14ac:dyDescent="0.2">
      <c r="A540684" t="s">
        <v>13</v>
      </c>
    </row>
    <row r="540685" spans="1:1" x14ac:dyDescent="0.2">
      <c r="A540685" t="s">
        <v>0</v>
      </c>
    </row>
    <row r="540686" spans="1:1" x14ac:dyDescent="0.2">
      <c r="A540686" t="s">
        <v>1</v>
      </c>
    </row>
    <row r="540687" spans="1:1" x14ac:dyDescent="0.2">
      <c r="A540687" t="s">
        <v>4</v>
      </c>
    </row>
    <row r="540688" spans="1:1" x14ac:dyDescent="0.2">
      <c r="A540688" t="s">
        <v>6</v>
      </c>
    </row>
    <row r="540689" spans="1:1" x14ac:dyDescent="0.2">
      <c r="A540689" t="s">
        <v>14</v>
      </c>
    </row>
    <row r="540690" spans="1:1" x14ac:dyDescent="0.2">
      <c r="A540690" t="s">
        <v>15</v>
      </c>
    </row>
    <row r="540691" spans="1:1" x14ac:dyDescent="0.2">
      <c r="A540691" t="s">
        <v>16</v>
      </c>
    </row>
    <row r="540692" spans="1:1" x14ac:dyDescent="0.2">
      <c r="A540692" t="s">
        <v>17</v>
      </c>
    </row>
    <row r="540693" spans="1:1" x14ac:dyDescent="0.2">
      <c r="A540693" t="s">
        <v>5</v>
      </c>
    </row>
    <row r="540694" spans="1:1" x14ac:dyDescent="0.2">
      <c r="A540694" t="s">
        <v>7</v>
      </c>
    </row>
    <row r="540695" spans="1:1" x14ac:dyDescent="0.2">
      <c r="A540695" t="s">
        <v>8</v>
      </c>
    </row>
    <row r="540696" spans="1:1" x14ac:dyDescent="0.2">
      <c r="A540696" t="s">
        <v>9</v>
      </c>
    </row>
    <row r="557061" spans="1:1" x14ac:dyDescent="0.2">
      <c r="A557061" t="s">
        <v>3</v>
      </c>
    </row>
    <row r="557062" spans="1:1" x14ac:dyDescent="0.2">
      <c r="A557062" t="s">
        <v>18</v>
      </c>
    </row>
    <row r="557063" spans="1:1" x14ac:dyDescent="0.2">
      <c r="A557063" t="s">
        <v>19</v>
      </c>
    </row>
    <row r="557064" spans="1:1" x14ac:dyDescent="0.2">
      <c r="A557064" t="s">
        <v>20</v>
      </c>
    </row>
    <row r="557065" spans="1:1" x14ac:dyDescent="0.2">
      <c r="A557065" t="s">
        <v>11</v>
      </c>
    </row>
    <row r="557066" spans="1:1" x14ac:dyDescent="0.2">
      <c r="A557066" t="s">
        <v>12</v>
      </c>
    </row>
    <row r="557067" spans="1:1" x14ac:dyDescent="0.2">
      <c r="A557067" t="s">
        <v>10</v>
      </c>
    </row>
    <row r="557068" spans="1:1" x14ac:dyDescent="0.2">
      <c r="A557068" t="s">
        <v>13</v>
      </c>
    </row>
    <row r="557069" spans="1:1" x14ac:dyDescent="0.2">
      <c r="A557069" t="s">
        <v>0</v>
      </c>
    </row>
    <row r="557070" spans="1:1" x14ac:dyDescent="0.2">
      <c r="A557070" t="s">
        <v>1</v>
      </c>
    </row>
    <row r="557071" spans="1:1" x14ac:dyDescent="0.2">
      <c r="A557071" t="s">
        <v>4</v>
      </c>
    </row>
    <row r="557072" spans="1:1" x14ac:dyDescent="0.2">
      <c r="A557072" t="s">
        <v>6</v>
      </c>
    </row>
    <row r="557073" spans="1:1" x14ac:dyDescent="0.2">
      <c r="A557073" t="s">
        <v>14</v>
      </c>
    </row>
    <row r="557074" spans="1:1" x14ac:dyDescent="0.2">
      <c r="A557074" t="s">
        <v>15</v>
      </c>
    </row>
    <row r="557075" spans="1:1" x14ac:dyDescent="0.2">
      <c r="A557075" t="s">
        <v>16</v>
      </c>
    </row>
    <row r="557076" spans="1:1" x14ac:dyDescent="0.2">
      <c r="A557076" t="s">
        <v>17</v>
      </c>
    </row>
    <row r="557077" spans="1:1" x14ac:dyDescent="0.2">
      <c r="A557077" t="s">
        <v>5</v>
      </c>
    </row>
    <row r="557078" spans="1:1" x14ac:dyDescent="0.2">
      <c r="A557078" t="s">
        <v>7</v>
      </c>
    </row>
    <row r="557079" spans="1:1" x14ac:dyDescent="0.2">
      <c r="A557079" t="s">
        <v>8</v>
      </c>
    </row>
    <row r="557080" spans="1:1" x14ac:dyDescent="0.2">
      <c r="A557080" t="s">
        <v>9</v>
      </c>
    </row>
    <row r="573445" spans="1:1" x14ac:dyDescent="0.2">
      <c r="A573445" t="s">
        <v>3</v>
      </c>
    </row>
    <row r="573446" spans="1:1" x14ac:dyDescent="0.2">
      <c r="A573446" t="s">
        <v>18</v>
      </c>
    </row>
    <row r="573447" spans="1:1" x14ac:dyDescent="0.2">
      <c r="A573447" t="s">
        <v>19</v>
      </c>
    </row>
    <row r="573448" spans="1:1" x14ac:dyDescent="0.2">
      <c r="A573448" t="s">
        <v>20</v>
      </c>
    </row>
    <row r="573449" spans="1:1" x14ac:dyDescent="0.2">
      <c r="A573449" t="s">
        <v>11</v>
      </c>
    </row>
    <row r="573450" spans="1:1" x14ac:dyDescent="0.2">
      <c r="A573450" t="s">
        <v>12</v>
      </c>
    </row>
    <row r="573451" spans="1:1" x14ac:dyDescent="0.2">
      <c r="A573451" t="s">
        <v>10</v>
      </c>
    </row>
    <row r="573452" spans="1:1" x14ac:dyDescent="0.2">
      <c r="A573452" t="s">
        <v>13</v>
      </c>
    </row>
    <row r="573453" spans="1:1" x14ac:dyDescent="0.2">
      <c r="A573453" t="s">
        <v>0</v>
      </c>
    </row>
    <row r="573454" spans="1:1" x14ac:dyDescent="0.2">
      <c r="A573454" t="s">
        <v>1</v>
      </c>
    </row>
    <row r="573455" spans="1:1" x14ac:dyDescent="0.2">
      <c r="A573455" t="s">
        <v>4</v>
      </c>
    </row>
    <row r="573456" spans="1:1" x14ac:dyDescent="0.2">
      <c r="A573456" t="s">
        <v>6</v>
      </c>
    </row>
    <row r="573457" spans="1:1" x14ac:dyDescent="0.2">
      <c r="A573457" t="s">
        <v>14</v>
      </c>
    </row>
    <row r="573458" spans="1:1" x14ac:dyDescent="0.2">
      <c r="A573458" t="s">
        <v>15</v>
      </c>
    </row>
    <row r="573459" spans="1:1" x14ac:dyDescent="0.2">
      <c r="A573459" t="s">
        <v>16</v>
      </c>
    </row>
    <row r="573460" spans="1:1" x14ac:dyDescent="0.2">
      <c r="A573460" t="s">
        <v>17</v>
      </c>
    </row>
    <row r="573461" spans="1:1" x14ac:dyDescent="0.2">
      <c r="A573461" t="s">
        <v>5</v>
      </c>
    </row>
    <row r="573462" spans="1:1" x14ac:dyDescent="0.2">
      <c r="A573462" t="s">
        <v>7</v>
      </c>
    </row>
    <row r="573463" spans="1:1" x14ac:dyDescent="0.2">
      <c r="A573463" t="s">
        <v>8</v>
      </c>
    </row>
    <row r="573464" spans="1:1" x14ac:dyDescent="0.2">
      <c r="A573464" t="s">
        <v>9</v>
      </c>
    </row>
    <row r="589829" spans="1:1" x14ac:dyDescent="0.2">
      <c r="A589829" t="s">
        <v>3</v>
      </c>
    </row>
    <row r="589830" spans="1:1" x14ac:dyDescent="0.2">
      <c r="A589830" t="s">
        <v>18</v>
      </c>
    </row>
    <row r="589831" spans="1:1" x14ac:dyDescent="0.2">
      <c r="A589831" t="s">
        <v>19</v>
      </c>
    </row>
    <row r="589832" spans="1:1" x14ac:dyDescent="0.2">
      <c r="A589832" t="s">
        <v>20</v>
      </c>
    </row>
    <row r="589833" spans="1:1" x14ac:dyDescent="0.2">
      <c r="A589833" t="s">
        <v>11</v>
      </c>
    </row>
    <row r="589834" spans="1:1" x14ac:dyDescent="0.2">
      <c r="A589834" t="s">
        <v>12</v>
      </c>
    </row>
    <row r="589835" spans="1:1" x14ac:dyDescent="0.2">
      <c r="A589835" t="s">
        <v>10</v>
      </c>
    </row>
    <row r="589836" spans="1:1" x14ac:dyDescent="0.2">
      <c r="A589836" t="s">
        <v>13</v>
      </c>
    </row>
    <row r="589837" spans="1:1" x14ac:dyDescent="0.2">
      <c r="A589837" t="s">
        <v>0</v>
      </c>
    </row>
    <row r="589838" spans="1:1" x14ac:dyDescent="0.2">
      <c r="A589838" t="s">
        <v>1</v>
      </c>
    </row>
    <row r="589839" spans="1:1" x14ac:dyDescent="0.2">
      <c r="A589839" t="s">
        <v>4</v>
      </c>
    </row>
    <row r="589840" spans="1:1" x14ac:dyDescent="0.2">
      <c r="A589840" t="s">
        <v>6</v>
      </c>
    </row>
    <row r="589841" spans="1:1" x14ac:dyDescent="0.2">
      <c r="A589841" t="s">
        <v>14</v>
      </c>
    </row>
    <row r="589842" spans="1:1" x14ac:dyDescent="0.2">
      <c r="A589842" t="s">
        <v>15</v>
      </c>
    </row>
    <row r="589843" spans="1:1" x14ac:dyDescent="0.2">
      <c r="A589843" t="s">
        <v>16</v>
      </c>
    </row>
    <row r="589844" spans="1:1" x14ac:dyDescent="0.2">
      <c r="A589844" t="s">
        <v>17</v>
      </c>
    </row>
    <row r="589845" spans="1:1" x14ac:dyDescent="0.2">
      <c r="A589845" t="s">
        <v>5</v>
      </c>
    </row>
    <row r="589846" spans="1:1" x14ac:dyDescent="0.2">
      <c r="A589846" t="s">
        <v>7</v>
      </c>
    </row>
    <row r="589847" spans="1:1" x14ac:dyDescent="0.2">
      <c r="A589847" t="s">
        <v>8</v>
      </c>
    </row>
    <row r="589848" spans="1:1" x14ac:dyDescent="0.2">
      <c r="A589848" t="s">
        <v>9</v>
      </c>
    </row>
    <row r="606213" spans="1:1" x14ac:dyDescent="0.2">
      <c r="A606213" t="s">
        <v>3</v>
      </c>
    </row>
    <row r="606214" spans="1:1" x14ac:dyDescent="0.2">
      <c r="A606214" t="s">
        <v>18</v>
      </c>
    </row>
    <row r="606215" spans="1:1" x14ac:dyDescent="0.2">
      <c r="A606215" t="s">
        <v>19</v>
      </c>
    </row>
    <row r="606216" spans="1:1" x14ac:dyDescent="0.2">
      <c r="A606216" t="s">
        <v>20</v>
      </c>
    </row>
    <row r="606217" spans="1:1" x14ac:dyDescent="0.2">
      <c r="A606217" t="s">
        <v>11</v>
      </c>
    </row>
    <row r="606218" spans="1:1" x14ac:dyDescent="0.2">
      <c r="A606218" t="s">
        <v>12</v>
      </c>
    </row>
    <row r="606219" spans="1:1" x14ac:dyDescent="0.2">
      <c r="A606219" t="s">
        <v>10</v>
      </c>
    </row>
    <row r="606220" spans="1:1" x14ac:dyDescent="0.2">
      <c r="A606220" t="s">
        <v>13</v>
      </c>
    </row>
    <row r="606221" spans="1:1" x14ac:dyDescent="0.2">
      <c r="A606221" t="s">
        <v>0</v>
      </c>
    </row>
    <row r="606222" spans="1:1" x14ac:dyDescent="0.2">
      <c r="A606222" t="s">
        <v>1</v>
      </c>
    </row>
    <row r="606223" spans="1:1" x14ac:dyDescent="0.2">
      <c r="A606223" t="s">
        <v>4</v>
      </c>
    </row>
    <row r="606224" spans="1:1" x14ac:dyDescent="0.2">
      <c r="A606224" t="s">
        <v>6</v>
      </c>
    </row>
    <row r="606225" spans="1:1" x14ac:dyDescent="0.2">
      <c r="A606225" t="s">
        <v>14</v>
      </c>
    </row>
    <row r="606226" spans="1:1" x14ac:dyDescent="0.2">
      <c r="A606226" t="s">
        <v>15</v>
      </c>
    </row>
    <row r="606227" spans="1:1" x14ac:dyDescent="0.2">
      <c r="A606227" t="s">
        <v>16</v>
      </c>
    </row>
    <row r="606228" spans="1:1" x14ac:dyDescent="0.2">
      <c r="A606228" t="s">
        <v>17</v>
      </c>
    </row>
    <row r="606229" spans="1:1" x14ac:dyDescent="0.2">
      <c r="A606229" t="s">
        <v>5</v>
      </c>
    </row>
    <row r="606230" spans="1:1" x14ac:dyDescent="0.2">
      <c r="A606230" t="s">
        <v>7</v>
      </c>
    </row>
    <row r="606231" spans="1:1" x14ac:dyDescent="0.2">
      <c r="A606231" t="s">
        <v>8</v>
      </c>
    </row>
    <row r="606232" spans="1:1" x14ac:dyDescent="0.2">
      <c r="A606232" t="s">
        <v>9</v>
      </c>
    </row>
    <row r="622597" spans="1:1" x14ac:dyDescent="0.2">
      <c r="A622597" t="s">
        <v>3</v>
      </c>
    </row>
    <row r="622598" spans="1:1" x14ac:dyDescent="0.2">
      <c r="A622598" t="s">
        <v>18</v>
      </c>
    </row>
    <row r="622599" spans="1:1" x14ac:dyDescent="0.2">
      <c r="A622599" t="s">
        <v>19</v>
      </c>
    </row>
    <row r="622600" spans="1:1" x14ac:dyDescent="0.2">
      <c r="A622600" t="s">
        <v>20</v>
      </c>
    </row>
    <row r="622601" spans="1:1" x14ac:dyDescent="0.2">
      <c r="A622601" t="s">
        <v>11</v>
      </c>
    </row>
    <row r="622602" spans="1:1" x14ac:dyDescent="0.2">
      <c r="A622602" t="s">
        <v>12</v>
      </c>
    </row>
    <row r="622603" spans="1:1" x14ac:dyDescent="0.2">
      <c r="A622603" t="s">
        <v>10</v>
      </c>
    </row>
    <row r="622604" spans="1:1" x14ac:dyDescent="0.2">
      <c r="A622604" t="s">
        <v>13</v>
      </c>
    </row>
    <row r="622605" spans="1:1" x14ac:dyDescent="0.2">
      <c r="A622605" t="s">
        <v>0</v>
      </c>
    </row>
    <row r="622606" spans="1:1" x14ac:dyDescent="0.2">
      <c r="A622606" t="s">
        <v>1</v>
      </c>
    </row>
    <row r="622607" spans="1:1" x14ac:dyDescent="0.2">
      <c r="A622607" t="s">
        <v>4</v>
      </c>
    </row>
    <row r="622608" spans="1:1" x14ac:dyDescent="0.2">
      <c r="A622608" t="s">
        <v>6</v>
      </c>
    </row>
    <row r="622609" spans="1:1" x14ac:dyDescent="0.2">
      <c r="A622609" t="s">
        <v>14</v>
      </c>
    </row>
    <row r="622610" spans="1:1" x14ac:dyDescent="0.2">
      <c r="A622610" t="s">
        <v>15</v>
      </c>
    </row>
    <row r="622611" spans="1:1" x14ac:dyDescent="0.2">
      <c r="A622611" t="s">
        <v>16</v>
      </c>
    </row>
    <row r="622612" spans="1:1" x14ac:dyDescent="0.2">
      <c r="A622612" t="s">
        <v>17</v>
      </c>
    </row>
    <row r="622613" spans="1:1" x14ac:dyDescent="0.2">
      <c r="A622613" t="s">
        <v>5</v>
      </c>
    </row>
    <row r="622614" spans="1:1" x14ac:dyDescent="0.2">
      <c r="A622614" t="s">
        <v>7</v>
      </c>
    </row>
    <row r="622615" spans="1:1" x14ac:dyDescent="0.2">
      <c r="A622615" t="s">
        <v>8</v>
      </c>
    </row>
    <row r="622616" spans="1:1" x14ac:dyDescent="0.2">
      <c r="A622616" t="s">
        <v>9</v>
      </c>
    </row>
    <row r="638981" spans="1:1" x14ac:dyDescent="0.2">
      <c r="A638981" t="s">
        <v>3</v>
      </c>
    </row>
    <row r="638982" spans="1:1" x14ac:dyDescent="0.2">
      <c r="A638982" t="s">
        <v>18</v>
      </c>
    </row>
    <row r="638983" spans="1:1" x14ac:dyDescent="0.2">
      <c r="A638983" t="s">
        <v>19</v>
      </c>
    </row>
    <row r="638984" spans="1:1" x14ac:dyDescent="0.2">
      <c r="A638984" t="s">
        <v>20</v>
      </c>
    </row>
    <row r="638985" spans="1:1" x14ac:dyDescent="0.2">
      <c r="A638985" t="s">
        <v>11</v>
      </c>
    </row>
    <row r="638986" spans="1:1" x14ac:dyDescent="0.2">
      <c r="A638986" t="s">
        <v>12</v>
      </c>
    </row>
    <row r="638987" spans="1:1" x14ac:dyDescent="0.2">
      <c r="A638987" t="s">
        <v>10</v>
      </c>
    </row>
    <row r="638988" spans="1:1" x14ac:dyDescent="0.2">
      <c r="A638988" t="s">
        <v>13</v>
      </c>
    </row>
    <row r="638989" spans="1:1" x14ac:dyDescent="0.2">
      <c r="A638989" t="s">
        <v>0</v>
      </c>
    </row>
    <row r="638990" spans="1:1" x14ac:dyDescent="0.2">
      <c r="A638990" t="s">
        <v>1</v>
      </c>
    </row>
    <row r="638991" spans="1:1" x14ac:dyDescent="0.2">
      <c r="A638991" t="s">
        <v>4</v>
      </c>
    </row>
    <row r="638992" spans="1:1" x14ac:dyDescent="0.2">
      <c r="A638992" t="s">
        <v>6</v>
      </c>
    </row>
    <row r="638993" spans="1:1" x14ac:dyDescent="0.2">
      <c r="A638993" t="s">
        <v>14</v>
      </c>
    </row>
    <row r="638994" spans="1:1" x14ac:dyDescent="0.2">
      <c r="A638994" t="s">
        <v>15</v>
      </c>
    </row>
    <row r="638995" spans="1:1" x14ac:dyDescent="0.2">
      <c r="A638995" t="s">
        <v>16</v>
      </c>
    </row>
    <row r="638996" spans="1:1" x14ac:dyDescent="0.2">
      <c r="A638996" t="s">
        <v>17</v>
      </c>
    </row>
    <row r="638997" spans="1:1" x14ac:dyDescent="0.2">
      <c r="A638997" t="s">
        <v>5</v>
      </c>
    </row>
    <row r="638998" spans="1:1" x14ac:dyDescent="0.2">
      <c r="A638998" t="s">
        <v>7</v>
      </c>
    </row>
    <row r="638999" spans="1:1" x14ac:dyDescent="0.2">
      <c r="A638999" t="s">
        <v>8</v>
      </c>
    </row>
    <row r="639000" spans="1:1" x14ac:dyDescent="0.2">
      <c r="A639000" t="s">
        <v>9</v>
      </c>
    </row>
    <row r="655365" spans="1:1" x14ac:dyDescent="0.2">
      <c r="A655365" t="s">
        <v>3</v>
      </c>
    </row>
    <row r="655366" spans="1:1" x14ac:dyDescent="0.2">
      <c r="A655366" t="s">
        <v>18</v>
      </c>
    </row>
    <row r="655367" spans="1:1" x14ac:dyDescent="0.2">
      <c r="A655367" t="s">
        <v>19</v>
      </c>
    </row>
    <row r="655368" spans="1:1" x14ac:dyDescent="0.2">
      <c r="A655368" t="s">
        <v>20</v>
      </c>
    </row>
    <row r="655369" spans="1:1" x14ac:dyDescent="0.2">
      <c r="A655369" t="s">
        <v>11</v>
      </c>
    </row>
    <row r="655370" spans="1:1" x14ac:dyDescent="0.2">
      <c r="A655370" t="s">
        <v>12</v>
      </c>
    </row>
    <row r="655371" spans="1:1" x14ac:dyDescent="0.2">
      <c r="A655371" t="s">
        <v>10</v>
      </c>
    </row>
    <row r="655372" spans="1:1" x14ac:dyDescent="0.2">
      <c r="A655372" t="s">
        <v>13</v>
      </c>
    </row>
    <row r="655373" spans="1:1" x14ac:dyDescent="0.2">
      <c r="A655373" t="s">
        <v>0</v>
      </c>
    </row>
    <row r="655374" spans="1:1" x14ac:dyDescent="0.2">
      <c r="A655374" t="s">
        <v>1</v>
      </c>
    </row>
    <row r="655375" spans="1:1" x14ac:dyDescent="0.2">
      <c r="A655375" t="s">
        <v>4</v>
      </c>
    </row>
    <row r="655376" spans="1:1" x14ac:dyDescent="0.2">
      <c r="A655376" t="s">
        <v>6</v>
      </c>
    </row>
    <row r="655377" spans="1:1" x14ac:dyDescent="0.2">
      <c r="A655377" t="s">
        <v>14</v>
      </c>
    </row>
    <row r="655378" spans="1:1" x14ac:dyDescent="0.2">
      <c r="A655378" t="s">
        <v>15</v>
      </c>
    </row>
    <row r="655379" spans="1:1" x14ac:dyDescent="0.2">
      <c r="A655379" t="s">
        <v>16</v>
      </c>
    </row>
    <row r="655380" spans="1:1" x14ac:dyDescent="0.2">
      <c r="A655380" t="s">
        <v>17</v>
      </c>
    </row>
    <row r="655381" spans="1:1" x14ac:dyDescent="0.2">
      <c r="A655381" t="s">
        <v>5</v>
      </c>
    </row>
    <row r="655382" spans="1:1" x14ac:dyDescent="0.2">
      <c r="A655382" t="s">
        <v>7</v>
      </c>
    </row>
    <row r="655383" spans="1:1" x14ac:dyDescent="0.2">
      <c r="A655383" t="s">
        <v>8</v>
      </c>
    </row>
    <row r="655384" spans="1:1" x14ac:dyDescent="0.2">
      <c r="A655384" t="s">
        <v>9</v>
      </c>
    </row>
    <row r="671749" spans="1:1" x14ac:dyDescent="0.2">
      <c r="A671749" t="s">
        <v>3</v>
      </c>
    </row>
    <row r="671750" spans="1:1" x14ac:dyDescent="0.2">
      <c r="A671750" t="s">
        <v>18</v>
      </c>
    </row>
    <row r="671751" spans="1:1" x14ac:dyDescent="0.2">
      <c r="A671751" t="s">
        <v>19</v>
      </c>
    </row>
    <row r="671752" spans="1:1" x14ac:dyDescent="0.2">
      <c r="A671752" t="s">
        <v>20</v>
      </c>
    </row>
    <row r="671753" spans="1:1" x14ac:dyDescent="0.2">
      <c r="A671753" t="s">
        <v>11</v>
      </c>
    </row>
    <row r="671754" spans="1:1" x14ac:dyDescent="0.2">
      <c r="A671754" t="s">
        <v>12</v>
      </c>
    </row>
    <row r="671755" spans="1:1" x14ac:dyDescent="0.2">
      <c r="A671755" t="s">
        <v>10</v>
      </c>
    </row>
    <row r="671756" spans="1:1" x14ac:dyDescent="0.2">
      <c r="A671756" t="s">
        <v>13</v>
      </c>
    </row>
    <row r="671757" spans="1:1" x14ac:dyDescent="0.2">
      <c r="A671757" t="s">
        <v>0</v>
      </c>
    </row>
    <row r="671758" spans="1:1" x14ac:dyDescent="0.2">
      <c r="A671758" t="s">
        <v>1</v>
      </c>
    </row>
    <row r="671759" spans="1:1" x14ac:dyDescent="0.2">
      <c r="A671759" t="s">
        <v>4</v>
      </c>
    </row>
    <row r="671760" spans="1:1" x14ac:dyDescent="0.2">
      <c r="A671760" t="s">
        <v>6</v>
      </c>
    </row>
    <row r="671761" spans="1:1" x14ac:dyDescent="0.2">
      <c r="A671761" t="s">
        <v>14</v>
      </c>
    </row>
    <row r="671762" spans="1:1" x14ac:dyDescent="0.2">
      <c r="A671762" t="s">
        <v>15</v>
      </c>
    </row>
    <row r="671763" spans="1:1" x14ac:dyDescent="0.2">
      <c r="A671763" t="s">
        <v>16</v>
      </c>
    </row>
    <row r="671764" spans="1:1" x14ac:dyDescent="0.2">
      <c r="A671764" t="s">
        <v>17</v>
      </c>
    </row>
    <row r="671765" spans="1:1" x14ac:dyDescent="0.2">
      <c r="A671765" t="s">
        <v>5</v>
      </c>
    </row>
    <row r="671766" spans="1:1" x14ac:dyDescent="0.2">
      <c r="A671766" t="s">
        <v>7</v>
      </c>
    </row>
    <row r="671767" spans="1:1" x14ac:dyDescent="0.2">
      <c r="A671767" t="s">
        <v>8</v>
      </c>
    </row>
    <row r="671768" spans="1:1" x14ac:dyDescent="0.2">
      <c r="A671768" t="s">
        <v>9</v>
      </c>
    </row>
    <row r="688133" spans="1:1" x14ac:dyDescent="0.2">
      <c r="A688133" t="s">
        <v>3</v>
      </c>
    </row>
    <row r="688134" spans="1:1" x14ac:dyDescent="0.2">
      <c r="A688134" t="s">
        <v>18</v>
      </c>
    </row>
    <row r="688135" spans="1:1" x14ac:dyDescent="0.2">
      <c r="A688135" t="s">
        <v>19</v>
      </c>
    </row>
    <row r="688136" spans="1:1" x14ac:dyDescent="0.2">
      <c r="A688136" t="s">
        <v>20</v>
      </c>
    </row>
    <row r="688137" spans="1:1" x14ac:dyDescent="0.2">
      <c r="A688137" t="s">
        <v>11</v>
      </c>
    </row>
    <row r="688138" spans="1:1" x14ac:dyDescent="0.2">
      <c r="A688138" t="s">
        <v>12</v>
      </c>
    </row>
    <row r="688139" spans="1:1" x14ac:dyDescent="0.2">
      <c r="A688139" t="s">
        <v>10</v>
      </c>
    </row>
    <row r="688140" spans="1:1" x14ac:dyDescent="0.2">
      <c r="A688140" t="s">
        <v>13</v>
      </c>
    </row>
    <row r="688141" spans="1:1" x14ac:dyDescent="0.2">
      <c r="A688141" t="s">
        <v>0</v>
      </c>
    </row>
    <row r="688142" spans="1:1" x14ac:dyDescent="0.2">
      <c r="A688142" t="s">
        <v>1</v>
      </c>
    </row>
    <row r="688143" spans="1:1" x14ac:dyDescent="0.2">
      <c r="A688143" t="s">
        <v>4</v>
      </c>
    </row>
    <row r="688144" spans="1:1" x14ac:dyDescent="0.2">
      <c r="A688144" t="s">
        <v>6</v>
      </c>
    </row>
    <row r="688145" spans="1:1" x14ac:dyDescent="0.2">
      <c r="A688145" t="s">
        <v>14</v>
      </c>
    </row>
    <row r="688146" spans="1:1" x14ac:dyDescent="0.2">
      <c r="A688146" t="s">
        <v>15</v>
      </c>
    </row>
    <row r="688147" spans="1:1" x14ac:dyDescent="0.2">
      <c r="A688147" t="s">
        <v>16</v>
      </c>
    </row>
    <row r="688148" spans="1:1" x14ac:dyDescent="0.2">
      <c r="A688148" t="s">
        <v>17</v>
      </c>
    </row>
    <row r="688149" spans="1:1" x14ac:dyDescent="0.2">
      <c r="A688149" t="s">
        <v>5</v>
      </c>
    </row>
    <row r="688150" spans="1:1" x14ac:dyDescent="0.2">
      <c r="A688150" t="s">
        <v>7</v>
      </c>
    </row>
    <row r="688151" spans="1:1" x14ac:dyDescent="0.2">
      <c r="A688151" t="s">
        <v>8</v>
      </c>
    </row>
    <row r="688152" spans="1:1" x14ac:dyDescent="0.2">
      <c r="A688152" t="s">
        <v>9</v>
      </c>
    </row>
    <row r="704517" spans="1:1" x14ac:dyDescent="0.2">
      <c r="A704517" t="s">
        <v>3</v>
      </c>
    </row>
    <row r="704518" spans="1:1" x14ac:dyDescent="0.2">
      <c r="A704518" t="s">
        <v>18</v>
      </c>
    </row>
    <row r="704519" spans="1:1" x14ac:dyDescent="0.2">
      <c r="A704519" t="s">
        <v>19</v>
      </c>
    </row>
    <row r="704520" spans="1:1" x14ac:dyDescent="0.2">
      <c r="A704520" t="s">
        <v>20</v>
      </c>
    </row>
    <row r="704521" spans="1:1" x14ac:dyDescent="0.2">
      <c r="A704521" t="s">
        <v>11</v>
      </c>
    </row>
    <row r="704522" spans="1:1" x14ac:dyDescent="0.2">
      <c r="A704522" t="s">
        <v>12</v>
      </c>
    </row>
    <row r="704523" spans="1:1" x14ac:dyDescent="0.2">
      <c r="A704523" t="s">
        <v>10</v>
      </c>
    </row>
    <row r="704524" spans="1:1" x14ac:dyDescent="0.2">
      <c r="A704524" t="s">
        <v>13</v>
      </c>
    </row>
    <row r="704525" spans="1:1" x14ac:dyDescent="0.2">
      <c r="A704525" t="s">
        <v>0</v>
      </c>
    </row>
    <row r="704526" spans="1:1" x14ac:dyDescent="0.2">
      <c r="A704526" t="s">
        <v>1</v>
      </c>
    </row>
    <row r="704527" spans="1:1" x14ac:dyDescent="0.2">
      <c r="A704527" t="s">
        <v>4</v>
      </c>
    </row>
    <row r="704528" spans="1:1" x14ac:dyDescent="0.2">
      <c r="A704528" t="s">
        <v>6</v>
      </c>
    </row>
    <row r="704529" spans="1:1" x14ac:dyDescent="0.2">
      <c r="A704529" t="s">
        <v>14</v>
      </c>
    </row>
    <row r="704530" spans="1:1" x14ac:dyDescent="0.2">
      <c r="A704530" t="s">
        <v>15</v>
      </c>
    </row>
    <row r="704531" spans="1:1" x14ac:dyDescent="0.2">
      <c r="A704531" t="s">
        <v>16</v>
      </c>
    </row>
    <row r="704532" spans="1:1" x14ac:dyDescent="0.2">
      <c r="A704532" t="s">
        <v>17</v>
      </c>
    </row>
    <row r="704533" spans="1:1" x14ac:dyDescent="0.2">
      <c r="A704533" t="s">
        <v>5</v>
      </c>
    </row>
    <row r="704534" spans="1:1" x14ac:dyDescent="0.2">
      <c r="A704534" t="s">
        <v>7</v>
      </c>
    </row>
    <row r="704535" spans="1:1" x14ac:dyDescent="0.2">
      <c r="A704535" t="s">
        <v>8</v>
      </c>
    </row>
    <row r="704536" spans="1:1" x14ac:dyDescent="0.2">
      <c r="A704536" t="s">
        <v>9</v>
      </c>
    </row>
    <row r="720901" spans="1:1" x14ac:dyDescent="0.2">
      <c r="A720901" t="s">
        <v>3</v>
      </c>
    </row>
    <row r="720902" spans="1:1" x14ac:dyDescent="0.2">
      <c r="A720902" t="s">
        <v>18</v>
      </c>
    </row>
    <row r="720903" spans="1:1" x14ac:dyDescent="0.2">
      <c r="A720903" t="s">
        <v>19</v>
      </c>
    </row>
    <row r="720904" spans="1:1" x14ac:dyDescent="0.2">
      <c r="A720904" t="s">
        <v>20</v>
      </c>
    </row>
    <row r="720905" spans="1:1" x14ac:dyDescent="0.2">
      <c r="A720905" t="s">
        <v>11</v>
      </c>
    </row>
    <row r="720906" spans="1:1" x14ac:dyDescent="0.2">
      <c r="A720906" t="s">
        <v>12</v>
      </c>
    </row>
    <row r="720907" spans="1:1" x14ac:dyDescent="0.2">
      <c r="A720907" t="s">
        <v>10</v>
      </c>
    </row>
    <row r="720908" spans="1:1" x14ac:dyDescent="0.2">
      <c r="A720908" t="s">
        <v>13</v>
      </c>
    </row>
    <row r="720909" spans="1:1" x14ac:dyDescent="0.2">
      <c r="A720909" t="s">
        <v>0</v>
      </c>
    </row>
    <row r="720910" spans="1:1" x14ac:dyDescent="0.2">
      <c r="A720910" t="s">
        <v>1</v>
      </c>
    </row>
    <row r="720911" spans="1:1" x14ac:dyDescent="0.2">
      <c r="A720911" t="s">
        <v>4</v>
      </c>
    </row>
    <row r="720912" spans="1:1" x14ac:dyDescent="0.2">
      <c r="A720912" t="s">
        <v>6</v>
      </c>
    </row>
    <row r="720913" spans="1:1" x14ac:dyDescent="0.2">
      <c r="A720913" t="s">
        <v>14</v>
      </c>
    </row>
    <row r="720914" spans="1:1" x14ac:dyDescent="0.2">
      <c r="A720914" t="s">
        <v>15</v>
      </c>
    </row>
    <row r="720915" spans="1:1" x14ac:dyDescent="0.2">
      <c r="A720915" t="s">
        <v>16</v>
      </c>
    </row>
    <row r="720916" spans="1:1" x14ac:dyDescent="0.2">
      <c r="A720916" t="s">
        <v>17</v>
      </c>
    </row>
    <row r="720917" spans="1:1" x14ac:dyDescent="0.2">
      <c r="A720917" t="s">
        <v>5</v>
      </c>
    </row>
    <row r="720918" spans="1:1" x14ac:dyDescent="0.2">
      <c r="A720918" t="s">
        <v>7</v>
      </c>
    </row>
    <row r="720919" spans="1:1" x14ac:dyDescent="0.2">
      <c r="A720919" t="s">
        <v>8</v>
      </c>
    </row>
    <row r="720920" spans="1:1" x14ac:dyDescent="0.2">
      <c r="A720920" t="s">
        <v>9</v>
      </c>
    </row>
    <row r="737285" spans="1:1" x14ac:dyDescent="0.2">
      <c r="A737285" t="s">
        <v>3</v>
      </c>
    </row>
    <row r="737286" spans="1:1" x14ac:dyDescent="0.2">
      <c r="A737286" t="s">
        <v>18</v>
      </c>
    </row>
    <row r="737287" spans="1:1" x14ac:dyDescent="0.2">
      <c r="A737287" t="s">
        <v>19</v>
      </c>
    </row>
    <row r="737288" spans="1:1" x14ac:dyDescent="0.2">
      <c r="A737288" t="s">
        <v>20</v>
      </c>
    </row>
    <row r="737289" spans="1:1" x14ac:dyDescent="0.2">
      <c r="A737289" t="s">
        <v>11</v>
      </c>
    </row>
    <row r="737290" spans="1:1" x14ac:dyDescent="0.2">
      <c r="A737290" t="s">
        <v>12</v>
      </c>
    </row>
    <row r="737291" spans="1:1" x14ac:dyDescent="0.2">
      <c r="A737291" t="s">
        <v>10</v>
      </c>
    </row>
    <row r="737292" spans="1:1" x14ac:dyDescent="0.2">
      <c r="A737292" t="s">
        <v>13</v>
      </c>
    </row>
    <row r="737293" spans="1:1" x14ac:dyDescent="0.2">
      <c r="A737293" t="s">
        <v>0</v>
      </c>
    </row>
    <row r="737294" spans="1:1" x14ac:dyDescent="0.2">
      <c r="A737294" t="s">
        <v>1</v>
      </c>
    </row>
    <row r="737295" spans="1:1" x14ac:dyDescent="0.2">
      <c r="A737295" t="s">
        <v>4</v>
      </c>
    </row>
    <row r="737296" spans="1:1" x14ac:dyDescent="0.2">
      <c r="A737296" t="s">
        <v>6</v>
      </c>
    </row>
    <row r="737297" spans="1:1" x14ac:dyDescent="0.2">
      <c r="A737297" t="s">
        <v>14</v>
      </c>
    </row>
    <row r="737298" spans="1:1" x14ac:dyDescent="0.2">
      <c r="A737298" t="s">
        <v>15</v>
      </c>
    </row>
    <row r="737299" spans="1:1" x14ac:dyDescent="0.2">
      <c r="A737299" t="s">
        <v>16</v>
      </c>
    </row>
    <row r="737300" spans="1:1" x14ac:dyDescent="0.2">
      <c r="A737300" t="s">
        <v>17</v>
      </c>
    </row>
    <row r="737301" spans="1:1" x14ac:dyDescent="0.2">
      <c r="A737301" t="s">
        <v>5</v>
      </c>
    </row>
    <row r="737302" spans="1:1" x14ac:dyDescent="0.2">
      <c r="A737302" t="s">
        <v>7</v>
      </c>
    </row>
    <row r="737303" spans="1:1" x14ac:dyDescent="0.2">
      <c r="A737303" t="s">
        <v>8</v>
      </c>
    </row>
    <row r="737304" spans="1:1" x14ac:dyDescent="0.2">
      <c r="A737304" t="s">
        <v>9</v>
      </c>
    </row>
    <row r="753669" spans="1:1" x14ac:dyDescent="0.2">
      <c r="A753669" t="s">
        <v>3</v>
      </c>
    </row>
    <row r="753670" spans="1:1" x14ac:dyDescent="0.2">
      <c r="A753670" t="s">
        <v>18</v>
      </c>
    </row>
    <row r="753671" spans="1:1" x14ac:dyDescent="0.2">
      <c r="A753671" t="s">
        <v>19</v>
      </c>
    </row>
    <row r="753672" spans="1:1" x14ac:dyDescent="0.2">
      <c r="A753672" t="s">
        <v>20</v>
      </c>
    </row>
    <row r="753673" spans="1:1" x14ac:dyDescent="0.2">
      <c r="A753673" t="s">
        <v>11</v>
      </c>
    </row>
    <row r="753674" spans="1:1" x14ac:dyDescent="0.2">
      <c r="A753674" t="s">
        <v>12</v>
      </c>
    </row>
    <row r="753675" spans="1:1" x14ac:dyDescent="0.2">
      <c r="A753675" t="s">
        <v>10</v>
      </c>
    </row>
    <row r="753676" spans="1:1" x14ac:dyDescent="0.2">
      <c r="A753676" t="s">
        <v>13</v>
      </c>
    </row>
    <row r="753677" spans="1:1" x14ac:dyDescent="0.2">
      <c r="A753677" t="s">
        <v>0</v>
      </c>
    </row>
    <row r="753678" spans="1:1" x14ac:dyDescent="0.2">
      <c r="A753678" t="s">
        <v>1</v>
      </c>
    </row>
    <row r="753679" spans="1:1" x14ac:dyDescent="0.2">
      <c r="A753679" t="s">
        <v>4</v>
      </c>
    </row>
    <row r="753680" spans="1:1" x14ac:dyDescent="0.2">
      <c r="A753680" t="s">
        <v>6</v>
      </c>
    </row>
    <row r="753681" spans="1:1" x14ac:dyDescent="0.2">
      <c r="A753681" t="s">
        <v>14</v>
      </c>
    </row>
    <row r="753682" spans="1:1" x14ac:dyDescent="0.2">
      <c r="A753682" t="s">
        <v>15</v>
      </c>
    </row>
    <row r="753683" spans="1:1" x14ac:dyDescent="0.2">
      <c r="A753683" t="s">
        <v>16</v>
      </c>
    </row>
    <row r="753684" spans="1:1" x14ac:dyDescent="0.2">
      <c r="A753684" t="s">
        <v>17</v>
      </c>
    </row>
    <row r="753685" spans="1:1" x14ac:dyDescent="0.2">
      <c r="A753685" t="s">
        <v>5</v>
      </c>
    </row>
    <row r="753686" spans="1:1" x14ac:dyDescent="0.2">
      <c r="A753686" t="s">
        <v>7</v>
      </c>
    </row>
    <row r="753687" spans="1:1" x14ac:dyDescent="0.2">
      <c r="A753687" t="s">
        <v>8</v>
      </c>
    </row>
    <row r="753688" spans="1:1" x14ac:dyDescent="0.2">
      <c r="A753688" t="s">
        <v>9</v>
      </c>
    </row>
    <row r="770053" spans="1:1" x14ac:dyDescent="0.2">
      <c r="A770053" t="s">
        <v>3</v>
      </c>
    </row>
    <row r="770054" spans="1:1" x14ac:dyDescent="0.2">
      <c r="A770054" t="s">
        <v>18</v>
      </c>
    </row>
    <row r="770055" spans="1:1" x14ac:dyDescent="0.2">
      <c r="A770055" t="s">
        <v>19</v>
      </c>
    </row>
    <row r="770056" spans="1:1" x14ac:dyDescent="0.2">
      <c r="A770056" t="s">
        <v>20</v>
      </c>
    </row>
    <row r="770057" spans="1:1" x14ac:dyDescent="0.2">
      <c r="A770057" t="s">
        <v>11</v>
      </c>
    </row>
    <row r="770058" spans="1:1" x14ac:dyDescent="0.2">
      <c r="A770058" t="s">
        <v>12</v>
      </c>
    </row>
    <row r="770059" spans="1:1" x14ac:dyDescent="0.2">
      <c r="A770059" t="s">
        <v>10</v>
      </c>
    </row>
    <row r="770060" spans="1:1" x14ac:dyDescent="0.2">
      <c r="A770060" t="s">
        <v>13</v>
      </c>
    </row>
    <row r="770061" spans="1:1" x14ac:dyDescent="0.2">
      <c r="A770061" t="s">
        <v>0</v>
      </c>
    </row>
    <row r="770062" spans="1:1" x14ac:dyDescent="0.2">
      <c r="A770062" t="s">
        <v>1</v>
      </c>
    </row>
    <row r="770063" spans="1:1" x14ac:dyDescent="0.2">
      <c r="A770063" t="s">
        <v>4</v>
      </c>
    </row>
    <row r="770064" spans="1:1" x14ac:dyDescent="0.2">
      <c r="A770064" t="s">
        <v>6</v>
      </c>
    </row>
    <row r="770065" spans="1:1" x14ac:dyDescent="0.2">
      <c r="A770065" t="s">
        <v>14</v>
      </c>
    </row>
    <row r="770066" spans="1:1" x14ac:dyDescent="0.2">
      <c r="A770066" t="s">
        <v>15</v>
      </c>
    </row>
    <row r="770067" spans="1:1" x14ac:dyDescent="0.2">
      <c r="A770067" t="s">
        <v>16</v>
      </c>
    </row>
    <row r="770068" spans="1:1" x14ac:dyDescent="0.2">
      <c r="A770068" t="s">
        <v>17</v>
      </c>
    </row>
    <row r="770069" spans="1:1" x14ac:dyDescent="0.2">
      <c r="A770069" t="s">
        <v>5</v>
      </c>
    </row>
    <row r="770070" spans="1:1" x14ac:dyDescent="0.2">
      <c r="A770070" t="s">
        <v>7</v>
      </c>
    </row>
    <row r="770071" spans="1:1" x14ac:dyDescent="0.2">
      <c r="A770071" t="s">
        <v>8</v>
      </c>
    </row>
    <row r="770072" spans="1:1" x14ac:dyDescent="0.2">
      <c r="A770072" t="s">
        <v>9</v>
      </c>
    </row>
    <row r="786437" spans="1:1" x14ac:dyDescent="0.2">
      <c r="A786437" t="s">
        <v>3</v>
      </c>
    </row>
    <row r="786438" spans="1:1" x14ac:dyDescent="0.2">
      <c r="A786438" t="s">
        <v>18</v>
      </c>
    </row>
    <row r="786439" spans="1:1" x14ac:dyDescent="0.2">
      <c r="A786439" t="s">
        <v>19</v>
      </c>
    </row>
    <row r="786440" spans="1:1" x14ac:dyDescent="0.2">
      <c r="A786440" t="s">
        <v>20</v>
      </c>
    </row>
    <row r="786441" spans="1:1" x14ac:dyDescent="0.2">
      <c r="A786441" t="s">
        <v>11</v>
      </c>
    </row>
    <row r="786442" spans="1:1" x14ac:dyDescent="0.2">
      <c r="A786442" t="s">
        <v>12</v>
      </c>
    </row>
    <row r="786443" spans="1:1" x14ac:dyDescent="0.2">
      <c r="A786443" t="s">
        <v>10</v>
      </c>
    </row>
    <row r="786444" spans="1:1" x14ac:dyDescent="0.2">
      <c r="A786444" t="s">
        <v>13</v>
      </c>
    </row>
    <row r="786445" spans="1:1" x14ac:dyDescent="0.2">
      <c r="A786445" t="s">
        <v>0</v>
      </c>
    </row>
    <row r="786446" spans="1:1" x14ac:dyDescent="0.2">
      <c r="A786446" t="s">
        <v>1</v>
      </c>
    </row>
    <row r="786447" spans="1:1" x14ac:dyDescent="0.2">
      <c r="A786447" t="s">
        <v>4</v>
      </c>
    </row>
    <row r="786448" spans="1:1" x14ac:dyDescent="0.2">
      <c r="A786448" t="s">
        <v>6</v>
      </c>
    </row>
    <row r="786449" spans="1:1" x14ac:dyDescent="0.2">
      <c r="A786449" t="s">
        <v>14</v>
      </c>
    </row>
    <row r="786450" spans="1:1" x14ac:dyDescent="0.2">
      <c r="A786450" t="s">
        <v>15</v>
      </c>
    </row>
    <row r="786451" spans="1:1" x14ac:dyDescent="0.2">
      <c r="A786451" t="s">
        <v>16</v>
      </c>
    </row>
    <row r="786452" spans="1:1" x14ac:dyDescent="0.2">
      <c r="A786452" t="s">
        <v>17</v>
      </c>
    </row>
    <row r="786453" spans="1:1" x14ac:dyDescent="0.2">
      <c r="A786453" t="s">
        <v>5</v>
      </c>
    </row>
    <row r="786454" spans="1:1" x14ac:dyDescent="0.2">
      <c r="A786454" t="s">
        <v>7</v>
      </c>
    </row>
    <row r="786455" spans="1:1" x14ac:dyDescent="0.2">
      <c r="A786455" t="s">
        <v>8</v>
      </c>
    </row>
    <row r="786456" spans="1:1" x14ac:dyDescent="0.2">
      <c r="A786456" t="s">
        <v>9</v>
      </c>
    </row>
    <row r="802821" spans="1:1" x14ac:dyDescent="0.2">
      <c r="A802821" t="s">
        <v>3</v>
      </c>
    </row>
    <row r="802822" spans="1:1" x14ac:dyDescent="0.2">
      <c r="A802822" t="s">
        <v>18</v>
      </c>
    </row>
    <row r="802823" spans="1:1" x14ac:dyDescent="0.2">
      <c r="A802823" t="s">
        <v>19</v>
      </c>
    </row>
    <row r="802824" spans="1:1" x14ac:dyDescent="0.2">
      <c r="A802824" t="s">
        <v>20</v>
      </c>
    </row>
    <row r="802825" spans="1:1" x14ac:dyDescent="0.2">
      <c r="A802825" t="s">
        <v>11</v>
      </c>
    </row>
    <row r="802826" spans="1:1" x14ac:dyDescent="0.2">
      <c r="A802826" t="s">
        <v>12</v>
      </c>
    </row>
    <row r="802827" spans="1:1" x14ac:dyDescent="0.2">
      <c r="A802827" t="s">
        <v>10</v>
      </c>
    </row>
    <row r="802828" spans="1:1" x14ac:dyDescent="0.2">
      <c r="A802828" t="s">
        <v>13</v>
      </c>
    </row>
    <row r="802829" spans="1:1" x14ac:dyDescent="0.2">
      <c r="A802829" t="s">
        <v>0</v>
      </c>
    </row>
    <row r="802830" spans="1:1" x14ac:dyDescent="0.2">
      <c r="A802830" t="s">
        <v>1</v>
      </c>
    </row>
    <row r="802831" spans="1:1" x14ac:dyDescent="0.2">
      <c r="A802831" t="s">
        <v>4</v>
      </c>
    </row>
    <row r="802832" spans="1:1" x14ac:dyDescent="0.2">
      <c r="A802832" t="s">
        <v>6</v>
      </c>
    </row>
    <row r="802833" spans="1:1" x14ac:dyDescent="0.2">
      <c r="A802833" t="s">
        <v>14</v>
      </c>
    </row>
    <row r="802834" spans="1:1" x14ac:dyDescent="0.2">
      <c r="A802834" t="s">
        <v>15</v>
      </c>
    </row>
    <row r="802835" spans="1:1" x14ac:dyDescent="0.2">
      <c r="A802835" t="s">
        <v>16</v>
      </c>
    </row>
    <row r="802836" spans="1:1" x14ac:dyDescent="0.2">
      <c r="A802836" t="s">
        <v>17</v>
      </c>
    </row>
    <row r="802837" spans="1:1" x14ac:dyDescent="0.2">
      <c r="A802837" t="s">
        <v>5</v>
      </c>
    </row>
    <row r="802838" spans="1:1" x14ac:dyDescent="0.2">
      <c r="A802838" t="s">
        <v>7</v>
      </c>
    </row>
    <row r="802839" spans="1:1" x14ac:dyDescent="0.2">
      <c r="A802839" t="s">
        <v>8</v>
      </c>
    </row>
    <row r="802840" spans="1:1" x14ac:dyDescent="0.2">
      <c r="A802840" t="s">
        <v>9</v>
      </c>
    </row>
    <row r="819205" spans="1:1" x14ac:dyDescent="0.2">
      <c r="A819205" t="s">
        <v>3</v>
      </c>
    </row>
    <row r="819206" spans="1:1" x14ac:dyDescent="0.2">
      <c r="A819206" t="s">
        <v>18</v>
      </c>
    </row>
    <row r="819207" spans="1:1" x14ac:dyDescent="0.2">
      <c r="A819207" t="s">
        <v>19</v>
      </c>
    </row>
    <row r="819208" spans="1:1" x14ac:dyDescent="0.2">
      <c r="A819208" t="s">
        <v>20</v>
      </c>
    </row>
    <row r="819209" spans="1:1" x14ac:dyDescent="0.2">
      <c r="A819209" t="s">
        <v>11</v>
      </c>
    </row>
    <row r="819210" spans="1:1" x14ac:dyDescent="0.2">
      <c r="A819210" t="s">
        <v>12</v>
      </c>
    </row>
    <row r="819211" spans="1:1" x14ac:dyDescent="0.2">
      <c r="A819211" t="s">
        <v>10</v>
      </c>
    </row>
    <row r="819212" spans="1:1" x14ac:dyDescent="0.2">
      <c r="A819212" t="s">
        <v>13</v>
      </c>
    </row>
    <row r="819213" spans="1:1" x14ac:dyDescent="0.2">
      <c r="A819213" t="s">
        <v>0</v>
      </c>
    </row>
    <row r="819214" spans="1:1" x14ac:dyDescent="0.2">
      <c r="A819214" t="s">
        <v>1</v>
      </c>
    </row>
    <row r="819215" spans="1:1" x14ac:dyDescent="0.2">
      <c r="A819215" t="s">
        <v>4</v>
      </c>
    </row>
    <row r="819216" spans="1:1" x14ac:dyDescent="0.2">
      <c r="A819216" t="s">
        <v>6</v>
      </c>
    </row>
    <row r="819217" spans="1:1" x14ac:dyDescent="0.2">
      <c r="A819217" t="s">
        <v>14</v>
      </c>
    </row>
    <row r="819218" spans="1:1" x14ac:dyDescent="0.2">
      <c r="A819218" t="s">
        <v>15</v>
      </c>
    </row>
    <row r="819219" spans="1:1" x14ac:dyDescent="0.2">
      <c r="A819219" t="s">
        <v>16</v>
      </c>
    </row>
    <row r="819220" spans="1:1" x14ac:dyDescent="0.2">
      <c r="A819220" t="s">
        <v>17</v>
      </c>
    </row>
    <row r="819221" spans="1:1" x14ac:dyDescent="0.2">
      <c r="A819221" t="s">
        <v>5</v>
      </c>
    </row>
    <row r="819222" spans="1:1" x14ac:dyDescent="0.2">
      <c r="A819222" t="s">
        <v>7</v>
      </c>
    </row>
    <row r="819223" spans="1:1" x14ac:dyDescent="0.2">
      <c r="A819223" t="s">
        <v>8</v>
      </c>
    </row>
    <row r="819224" spans="1:1" x14ac:dyDescent="0.2">
      <c r="A819224" t="s">
        <v>9</v>
      </c>
    </row>
    <row r="835589" spans="1:1" x14ac:dyDescent="0.2">
      <c r="A835589" t="s">
        <v>3</v>
      </c>
    </row>
    <row r="835590" spans="1:1" x14ac:dyDescent="0.2">
      <c r="A835590" t="s">
        <v>18</v>
      </c>
    </row>
    <row r="835591" spans="1:1" x14ac:dyDescent="0.2">
      <c r="A835591" t="s">
        <v>19</v>
      </c>
    </row>
    <row r="835592" spans="1:1" x14ac:dyDescent="0.2">
      <c r="A835592" t="s">
        <v>20</v>
      </c>
    </row>
    <row r="835593" spans="1:1" x14ac:dyDescent="0.2">
      <c r="A835593" t="s">
        <v>11</v>
      </c>
    </row>
    <row r="835594" spans="1:1" x14ac:dyDescent="0.2">
      <c r="A835594" t="s">
        <v>12</v>
      </c>
    </row>
    <row r="835595" spans="1:1" x14ac:dyDescent="0.2">
      <c r="A835595" t="s">
        <v>10</v>
      </c>
    </row>
    <row r="835596" spans="1:1" x14ac:dyDescent="0.2">
      <c r="A835596" t="s">
        <v>13</v>
      </c>
    </row>
    <row r="835597" spans="1:1" x14ac:dyDescent="0.2">
      <c r="A835597" t="s">
        <v>0</v>
      </c>
    </row>
    <row r="835598" spans="1:1" x14ac:dyDescent="0.2">
      <c r="A835598" t="s">
        <v>1</v>
      </c>
    </row>
    <row r="835599" spans="1:1" x14ac:dyDescent="0.2">
      <c r="A835599" t="s">
        <v>4</v>
      </c>
    </row>
    <row r="835600" spans="1:1" x14ac:dyDescent="0.2">
      <c r="A835600" t="s">
        <v>6</v>
      </c>
    </row>
    <row r="835601" spans="1:1" x14ac:dyDescent="0.2">
      <c r="A835601" t="s">
        <v>14</v>
      </c>
    </row>
    <row r="835602" spans="1:1" x14ac:dyDescent="0.2">
      <c r="A835602" t="s">
        <v>15</v>
      </c>
    </row>
    <row r="835603" spans="1:1" x14ac:dyDescent="0.2">
      <c r="A835603" t="s">
        <v>16</v>
      </c>
    </row>
    <row r="835604" spans="1:1" x14ac:dyDescent="0.2">
      <c r="A835604" t="s">
        <v>17</v>
      </c>
    </row>
    <row r="835605" spans="1:1" x14ac:dyDescent="0.2">
      <c r="A835605" t="s">
        <v>5</v>
      </c>
    </row>
    <row r="835606" spans="1:1" x14ac:dyDescent="0.2">
      <c r="A835606" t="s">
        <v>7</v>
      </c>
    </row>
    <row r="835607" spans="1:1" x14ac:dyDescent="0.2">
      <c r="A835607" t="s">
        <v>8</v>
      </c>
    </row>
    <row r="835608" spans="1:1" x14ac:dyDescent="0.2">
      <c r="A835608" t="s">
        <v>9</v>
      </c>
    </row>
    <row r="851973" spans="1:1" x14ac:dyDescent="0.2">
      <c r="A851973" t="s">
        <v>3</v>
      </c>
    </row>
    <row r="851974" spans="1:1" x14ac:dyDescent="0.2">
      <c r="A851974" t="s">
        <v>18</v>
      </c>
    </row>
    <row r="851975" spans="1:1" x14ac:dyDescent="0.2">
      <c r="A851975" t="s">
        <v>19</v>
      </c>
    </row>
    <row r="851976" spans="1:1" x14ac:dyDescent="0.2">
      <c r="A851976" t="s">
        <v>20</v>
      </c>
    </row>
    <row r="851977" spans="1:1" x14ac:dyDescent="0.2">
      <c r="A851977" t="s">
        <v>11</v>
      </c>
    </row>
    <row r="851978" spans="1:1" x14ac:dyDescent="0.2">
      <c r="A851978" t="s">
        <v>12</v>
      </c>
    </row>
    <row r="851979" spans="1:1" x14ac:dyDescent="0.2">
      <c r="A851979" t="s">
        <v>10</v>
      </c>
    </row>
    <row r="851980" spans="1:1" x14ac:dyDescent="0.2">
      <c r="A851980" t="s">
        <v>13</v>
      </c>
    </row>
    <row r="851981" spans="1:1" x14ac:dyDescent="0.2">
      <c r="A851981" t="s">
        <v>0</v>
      </c>
    </row>
    <row r="851982" spans="1:1" x14ac:dyDescent="0.2">
      <c r="A851982" t="s">
        <v>1</v>
      </c>
    </row>
    <row r="851983" spans="1:1" x14ac:dyDescent="0.2">
      <c r="A851983" t="s">
        <v>4</v>
      </c>
    </row>
    <row r="851984" spans="1:1" x14ac:dyDescent="0.2">
      <c r="A851984" t="s">
        <v>6</v>
      </c>
    </row>
    <row r="851985" spans="1:1" x14ac:dyDescent="0.2">
      <c r="A851985" t="s">
        <v>14</v>
      </c>
    </row>
    <row r="851986" spans="1:1" x14ac:dyDescent="0.2">
      <c r="A851986" t="s">
        <v>15</v>
      </c>
    </row>
    <row r="851987" spans="1:1" x14ac:dyDescent="0.2">
      <c r="A851987" t="s">
        <v>16</v>
      </c>
    </row>
    <row r="851988" spans="1:1" x14ac:dyDescent="0.2">
      <c r="A851988" t="s">
        <v>17</v>
      </c>
    </row>
    <row r="851989" spans="1:1" x14ac:dyDescent="0.2">
      <c r="A851989" t="s">
        <v>5</v>
      </c>
    </row>
    <row r="851990" spans="1:1" x14ac:dyDescent="0.2">
      <c r="A851990" t="s">
        <v>7</v>
      </c>
    </row>
    <row r="851991" spans="1:1" x14ac:dyDescent="0.2">
      <c r="A851991" t="s">
        <v>8</v>
      </c>
    </row>
    <row r="851992" spans="1:1" x14ac:dyDescent="0.2">
      <c r="A851992" t="s">
        <v>9</v>
      </c>
    </row>
    <row r="868357" spans="1:1" x14ac:dyDescent="0.2">
      <c r="A868357" t="s">
        <v>3</v>
      </c>
    </row>
    <row r="868358" spans="1:1" x14ac:dyDescent="0.2">
      <c r="A868358" t="s">
        <v>18</v>
      </c>
    </row>
    <row r="868359" spans="1:1" x14ac:dyDescent="0.2">
      <c r="A868359" t="s">
        <v>19</v>
      </c>
    </row>
    <row r="868360" spans="1:1" x14ac:dyDescent="0.2">
      <c r="A868360" t="s">
        <v>20</v>
      </c>
    </row>
    <row r="868361" spans="1:1" x14ac:dyDescent="0.2">
      <c r="A868361" t="s">
        <v>11</v>
      </c>
    </row>
    <row r="868362" spans="1:1" x14ac:dyDescent="0.2">
      <c r="A868362" t="s">
        <v>12</v>
      </c>
    </row>
    <row r="868363" spans="1:1" x14ac:dyDescent="0.2">
      <c r="A868363" t="s">
        <v>10</v>
      </c>
    </row>
    <row r="868364" spans="1:1" x14ac:dyDescent="0.2">
      <c r="A868364" t="s">
        <v>13</v>
      </c>
    </row>
    <row r="868365" spans="1:1" x14ac:dyDescent="0.2">
      <c r="A868365" t="s">
        <v>0</v>
      </c>
    </row>
    <row r="868366" spans="1:1" x14ac:dyDescent="0.2">
      <c r="A868366" t="s">
        <v>1</v>
      </c>
    </row>
    <row r="868367" spans="1:1" x14ac:dyDescent="0.2">
      <c r="A868367" t="s">
        <v>4</v>
      </c>
    </row>
    <row r="868368" spans="1:1" x14ac:dyDescent="0.2">
      <c r="A868368" t="s">
        <v>6</v>
      </c>
    </row>
    <row r="868369" spans="1:1" x14ac:dyDescent="0.2">
      <c r="A868369" t="s">
        <v>14</v>
      </c>
    </row>
    <row r="868370" spans="1:1" x14ac:dyDescent="0.2">
      <c r="A868370" t="s">
        <v>15</v>
      </c>
    </row>
    <row r="868371" spans="1:1" x14ac:dyDescent="0.2">
      <c r="A868371" t="s">
        <v>16</v>
      </c>
    </row>
    <row r="868372" spans="1:1" x14ac:dyDescent="0.2">
      <c r="A868372" t="s">
        <v>17</v>
      </c>
    </row>
    <row r="868373" spans="1:1" x14ac:dyDescent="0.2">
      <c r="A868373" t="s">
        <v>5</v>
      </c>
    </row>
    <row r="868374" spans="1:1" x14ac:dyDescent="0.2">
      <c r="A868374" t="s">
        <v>7</v>
      </c>
    </row>
    <row r="868375" spans="1:1" x14ac:dyDescent="0.2">
      <c r="A868375" t="s">
        <v>8</v>
      </c>
    </row>
    <row r="868376" spans="1:1" x14ac:dyDescent="0.2">
      <c r="A868376" t="s">
        <v>9</v>
      </c>
    </row>
    <row r="884741" spans="1:1" x14ac:dyDescent="0.2">
      <c r="A884741" t="s">
        <v>3</v>
      </c>
    </row>
    <row r="884742" spans="1:1" x14ac:dyDescent="0.2">
      <c r="A884742" t="s">
        <v>18</v>
      </c>
    </row>
    <row r="884743" spans="1:1" x14ac:dyDescent="0.2">
      <c r="A884743" t="s">
        <v>19</v>
      </c>
    </row>
    <row r="884744" spans="1:1" x14ac:dyDescent="0.2">
      <c r="A884744" t="s">
        <v>20</v>
      </c>
    </row>
    <row r="884745" spans="1:1" x14ac:dyDescent="0.2">
      <c r="A884745" t="s">
        <v>11</v>
      </c>
    </row>
    <row r="884746" spans="1:1" x14ac:dyDescent="0.2">
      <c r="A884746" t="s">
        <v>12</v>
      </c>
    </row>
    <row r="884747" spans="1:1" x14ac:dyDescent="0.2">
      <c r="A884747" t="s">
        <v>10</v>
      </c>
    </row>
    <row r="884748" spans="1:1" x14ac:dyDescent="0.2">
      <c r="A884748" t="s">
        <v>13</v>
      </c>
    </row>
    <row r="884749" spans="1:1" x14ac:dyDescent="0.2">
      <c r="A884749" t="s">
        <v>0</v>
      </c>
    </row>
    <row r="884750" spans="1:1" x14ac:dyDescent="0.2">
      <c r="A884750" t="s">
        <v>1</v>
      </c>
    </row>
    <row r="884751" spans="1:1" x14ac:dyDescent="0.2">
      <c r="A884751" t="s">
        <v>4</v>
      </c>
    </row>
    <row r="884752" spans="1:1" x14ac:dyDescent="0.2">
      <c r="A884752" t="s">
        <v>6</v>
      </c>
    </row>
    <row r="884753" spans="1:1" x14ac:dyDescent="0.2">
      <c r="A884753" t="s">
        <v>14</v>
      </c>
    </row>
    <row r="884754" spans="1:1" x14ac:dyDescent="0.2">
      <c r="A884754" t="s">
        <v>15</v>
      </c>
    </row>
    <row r="884755" spans="1:1" x14ac:dyDescent="0.2">
      <c r="A884755" t="s">
        <v>16</v>
      </c>
    </row>
    <row r="884756" spans="1:1" x14ac:dyDescent="0.2">
      <c r="A884756" t="s">
        <v>17</v>
      </c>
    </row>
    <row r="884757" spans="1:1" x14ac:dyDescent="0.2">
      <c r="A884757" t="s">
        <v>5</v>
      </c>
    </row>
    <row r="884758" spans="1:1" x14ac:dyDescent="0.2">
      <c r="A884758" t="s">
        <v>7</v>
      </c>
    </row>
    <row r="884759" spans="1:1" x14ac:dyDescent="0.2">
      <c r="A884759" t="s">
        <v>8</v>
      </c>
    </row>
    <row r="884760" spans="1:1" x14ac:dyDescent="0.2">
      <c r="A884760" t="s">
        <v>9</v>
      </c>
    </row>
    <row r="901125" spans="1:1" x14ac:dyDescent="0.2">
      <c r="A901125" t="s">
        <v>3</v>
      </c>
    </row>
    <row r="901126" spans="1:1" x14ac:dyDescent="0.2">
      <c r="A901126" t="s">
        <v>18</v>
      </c>
    </row>
    <row r="901127" spans="1:1" x14ac:dyDescent="0.2">
      <c r="A901127" t="s">
        <v>19</v>
      </c>
    </row>
    <row r="901128" spans="1:1" x14ac:dyDescent="0.2">
      <c r="A901128" t="s">
        <v>20</v>
      </c>
    </row>
    <row r="901129" spans="1:1" x14ac:dyDescent="0.2">
      <c r="A901129" t="s">
        <v>11</v>
      </c>
    </row>
    <row r="901130" spans="1:1" x14ac:dyDescent="0.2">
      <c r="A901130" t="s">
        <v>12</v>
      </c>
    </row>
    <row r="901131" spans="1:1" x14ac:dyDescent="0.2">
      <c r="A901131" t="s">
        <v>10</v>
      </c>
    </row>
    <row r="901132" spans="1:1" x14ac:dyDescent="0.2">
      <c r="A901132" t="s">
        <v>13</v>
      </c>
    </row>
    <row r="901133" spans="1:1" x14ac:dyDescent="0.2">
      <c r="A901133" t="s">
        <v>0</v>
      </c>
    </row>
    <row r="901134" spans="1:1" x14ac:dyDescent="0.2">
      <c r="A901134" t="s">
        <v>1</v>
      </c>
    </row>
    <row r="901135" spans="1:1" x14ac:dyDescent="0.2">
      <c r="A901135" t="s">
        <v>4</v>
      </c>
    </row>
    <row r="901136" spans="1:1" x14ac:dyDescent="0.2">
      <c r="A901136" t="s">
        <v>6</v>
      </c>
    </row>
    <row r="901137" spans="1:1" x14ac:dyDescent="0.2">
      <c r="A901137" t="s">
        <v>14</v>
      </c>
    </row>
    <row r="901138" spans="1:1" x14ac:dyDescent="0.2">
      <c r="A901138" t="s">
        <v>15</v>
      </c>
    </row>
    <row r="901139" spans="1:1" x14ac:dyDescent="0.2">
      <c r="A901139" t="s">
        <v>16</v>
      </c>
    </row>
    <row r="901140" spans="1:1" x14ac:dyDescent="0.2">
      <c r="A901140" t="s">
        <v>17</v>
      </c>
    </row>
    <row r="901141" spans="1:1" x14ac:dyDescent="0.2">
      <c r="A901141" t="s">
        <v>5</v>
      </c>
    </row>
    <row r="901142" spans="1:1" x14ac:dyDescent="0.2">
      <c r="A901142" t="s">
        <v>7</v>
      </c>
    </row>
    <row r="901143" spans="1:1" x14ac:dyDescent="0.2">
      <c r="A901143" t="s">
        <v>8</v>
      </c>
    </row>
    <row r="901144" spans="1:1" x14ac:dyDescent="0.2">
      <c r="A901144" t="s">
        <v>9</v>
      </c>
    </row>
    <row r="917509" spans="1:1" x14ac:dyDescent="0.2">
      <c r="A917509" t="s">
        <v>3</v>
      </c>
    </row>
    <row r="917510" spans="1:1" x14ac:dyDescent="0.2">
      <c r="A917510" t="s">
        <v>18</v>
      </c>
    </row>
    <row r="917511" spans="1:1" x14ac:dyDescent="0.2">
      <c r="A917511" t="s">
        <v>19</v>
      </c>
    </row>
    <row r="917512" spans="1:1" x14ac:dyDescent="0.2">
      <c r="A917512" t="s">
        <v>20</v>
      </c>
    </row>
    <row r="917513" spans="1:1" x14ac:dyDescent="0.2">
      <c r="A917513" t="s">
        <v>11</v>
      </c>
    </row>
    <row r="917514" spans="1:1" x14ac:dyDescent="0.2">
      <c r="A917514" t="s">
        <v>12</v>
      </c>
    </row>
    <row r="917515" spans="1:1" x14ac:dyDescent="0.2">
      <c r="A917515" t="s">
        <v>10</v>
      </c>
    </row>
    <row r="917516" spans="1:1" x14ac:dyDescent="0.2">
      <c r="A917516" t="s">
        <v>13</v>
      </c>
    </row>
    <row r="917517" spans="1:1" x14ac:dyDescent="0.2">
      <c r="A917517" t="s">
        <v>0</v>
      </c>
    </row>
    <row r="917518" spans="1:1" x14ac:dyDescent="0.2">
      <c r="A917518" t="s">
        <v>1</v>
      </c>
    </row>
    <row r="917519" spans="1:1" x14ac:dyDescent="0.2">
      <c r="A917519" t="s">
        <v>4</v>
      </c>
    </row>
    <row r="917520" spans="1:1" x14ac:dyDescent="0.2">
      <c r="A917520" t="s">
        <v>6</v>
      </c>
    </row>
    <row r="917521" spans="1:1" x14ac:dyDescent="0.2">
      <c r="A917521" t="s">
        <v>14</v>
      </c>
    </row>
    <row r="917522" spans="1:1" x14ac:dyDescent="0.2">
      <c r="A917522" t="s">
        <v>15</v>
      </c>
    </row>
    <row r="917523" spans="1:1" x14ac:dyDescent="0.2">
      <c r="A917523" t="s">
        <v>16</v>
      </c>
    </row>
    <row r="917524" spans="1:1" x14ac:dyDescent="0.2">
      <c r="A917524" t="s">
        <v>17</v>
      </c>
    </row>
    <row r="917525" spans="1:1" x14ac:dyDescent="0.2">
      <c r="A917525" t="s">
        <v>5</v>
      </c>
    </row>
    <row r="917526" spans="1:1" x14ac:dyDescent="0.2">
      <c r="A917526" t="s">
        <v>7</v>
      </c>
    </row>
    <row r="917527" spans="1:1" x14ac:dyDescent="0.2">
      <c r="A917527" t="s">
        <v>8</v>
      </c>
    </row>
    <row r="917528" spans="1:1" x14ac:dyDescent="0.2">
      <c r="A917528" t="s">
        <v>9</v>
      </c>
    </row>
    <row r="933893" spans="1:1" x14ac:dyDescent="0.2">
      <c r="A933893" t="s">
        <v>3</v>
      </c>
    </row>
    <row r="933894" spans="1:1" x14ac:dyDescent="0.2">
      <c r="A933894" t="s">
        <v>18</v>
      </c>
    </row>
    <row r="933895" spans="1:1" x14ac:dyDescent="0.2">
      <c r="A933895" t="s">
        <v>19</v>
      </c>
    </row>
    <row r="933896" spans="1:1" x14ac:dyDescent="0.2">
      <c r="A933896" t="s">
        <v>20</v>
      </c>
    </row>
    <row r="933897" spans="1:1" x14ac:dyDescent="0.2">
      <c r="A933897" t="s">
        <v>11</v>
      </c>
    </row>
    <row r="933898" spans="1:1" x14ac:dyDescent="0.2">
      <c r="A933898" t="s">
        <v>12</v>
      </c>
    </row>
    <row r="933899" spans="1:1" x14ac:dyDescent="0.2">
      <c r="A933899" t="s">
        <v>10</v>
      </c>
    </row>
    <row r="933900" spans="1:1" x14ac:dyDescent="0.2">
      <c r="A933900" t="s">
        <v>13</v>
      </c>
    </row>
    <row r="933901" spans="1:1" x14ac:dyDescent="0.2">
      <c r="A933901" t="s">
        <v>0</v>
      </c>
    </row>
    <row r="933902" spans="1:1" x14ac:dyDescent="0.2">
      <c r="A933902" t="s">
        <v>1</v>
      </c>
    </row>
    <row r="933903" spans="1:1" x14ac:dyDescent="0.2">
      <c r="A933903" t="s">
        <v>4</v>
      </c>
    </row>
    <row r="933904" spans="1:1" x14ac:dyDescent="0.2">
      <c r="A933904" t="s">
        <v>6</v>
      </c>
    </row>
    <row r="933905" spans="1:1" x14ac:dyDescent="0.2">
      <c r="A933905" t="s">
        <v>14</v>
      </c>
    </row>
    <row r="933906" spans="1:1" x14ac:dyDescent="0.2">
      <c r="A933906" t="s">
        <v>15</v>
      </c>
    </row>
    <row r="933907" spans="1:1" x14ac:dyDescent="0.2">
      <c r="A933907" t="s">
        <v>16</v>
      </c>
    </row>
    <row r="933908" spans="1:1" x14ac:dyDescent="0.2">
      <c r="A933908" t="s">
        <v>17</v>
      </c>
    </row>
    <row r="933909" spans="1:1" x14ac:dyDescent="0.2">
      <c r="A933909" t="s">
        <v>5</v>
      </c>
    </row>
    <row r="933910" spans="1:1" x14ac:dyDescent="0.2">
      <c r="A933910" t="s">
        <v>7</v>
      </c>
    </row>
    <row r="933911" spans="1:1" x14ac:dyDescent="0.2">
      <c r="A933911" t="s">
        <v>8</v>
      </c>
    </row>
    <row r="933912" spans="1:1" x14ac:dyDescent="0.2">
      <c r="A933912" t="s">
        <v>9</v>
      </c>
    </row>
    <row r="950277" spans="1:1" x14ac:dyDescent="0.2">
      <c r="A950277" t="s">
        <v>3</v>
      </c>
    </row>
    <row r="950278" spans="1:1" x14ac:dyDescent="0.2">
      <c r="A950278" t="s">
        <v>18</v>
      </c>
    </row>
    <row r="950279" spans="1:1" x14ac:dyDescent="0.2">
      <c r="A950279" t="s">
        <v>19</v>
      </c>
    </row>
    <row r="950280" spans="1:1" x14ac:dyDescent="0.2">
      <c r="A950280" t="s">
        <v>20</v>
      </c>
    </row>
    <row r="950281" spans="1:1" x14ac:dyDescent="0.2">
      <c r="A950281" t="s">
        <v>11</v>
      </c>
    </row>
    <row r="950282" spans="1:1" x14ac:dyDescent="0.2">
      <c r="A950282" t="s">
        <v>12</v>
      </c>
    </row>
    <row r="950283" spans="1:1" x14ac:dyDescent="0.2">
      <c r="A950283" t="s">
        <v>10</v>
      </c>
    </row>
    <row r="950284" spans="1:1" x14ac:dyDescent="0.2">
      <c r="A950284" t="s">
        <v>13</v>
      </c>
    </row>
    <row r="950285" spans="1:1" x14ac:dyDescent="0.2">
      <c r="A950285" t="s">
        <v>0</v>
      </c>
    </row>
    <row r="950286" spans="1:1" x14ac:dyDescent="0.2">
      <c r="A950286" t="s">
        <v>1</v>
      </c>
    </row>
    <row r="950287" spans="1:1" x14ac:dyDescent="0.2">
      <c r="A950287" t="s">
        <v>4</v>
      </c>
    </row>
    <row r="950288" spans="1:1" x14ac:dyDescent="0.2">
      <c r="A950288" t="s">
        <v>6</v>
      </c>
    </row>
    <row r="950289" spans="1:1" x14ac:dyDescent="0.2">
      <c r="A950289" t="s">
        <v>14</v>
      </c>
    </row>
    <row r="950290" spans="1:1" x14ac:dyDescent="0.2">
      <c r="A950290" t="s">
        <v>15</v>
      </c>
    </row>
    <row r="950291" spans="1:1" x14ac:dyDescent="0.2">
      <c r="A950291" t="s">
        <v>16</v>
      </c>
    </row>
    <row r="950292" spans="1:1" x14ac:dyDescent="0.2">
      <c r="A950292" t="s">
        <v>17</v>
      </c>
    </row>
    <row r="950293" spans="1:1" x14ac:dyDescent="0.2">
      <c r="A950293" t="s">
        <v>5</v>
      </c>
    </row>
    <row r="950294" spans="1:1" x14ac:dyDescent="0.2">
      <c r="A950294" t="s">
        <v>7</v>
      </c>
    </row>
    <row r="950295" spans="1:1" x14ac:dyDescent="0.2">
      <c r="A950295" t="s">
        <v>8</v>
      </c>
    </row>
    <row r="950296" spans="1:1" x14ac:dyDescent="0.2">
      <c r="A950296" t="s">
        <v>9</v>
      </c>
    </row>
    <row r="966661" spans="1:1" x14ac:dyDescent="0.2">
      <c r="A966661" t="s">
        <v>3</v>
      </c>
    </row>
    <row r="966662" spans="1:1" x14ac:dyDescent="0.2">
      <c r="A966662" t="s">
        <v>18</v>
      </c>
    </row>
    <row r="966663" spans="1:1" x14ac:dyDescent="0.2">
      <c r="A966663" t="s">
        <v>19</v>
      </c>
    </row>
    <row r="966664" spans="1:1" x14ac:dyDescent="0.2">
      <c r="A966664" t="s">
        <v>20</v>
      </c>
    </row>
    <row r="966665" spans="1:1" x14ac:dyDescent="0.2">
      <c r="A966665" t="s">
        <v>11</v>
      </c>
    </row>
    <row r="966666" spans="1:1" x14ac:dyDescent="0.2">
      <c r="A966666" t="s">
        <v>12</v>
      </c>
    </row>
    <row r="966667" spans="1:1" x14ac:dyDescent="0.2">
      <c r="A966667" t="s">
        <v>10</v>
      </c>
    </row>
    <row r="966668" spans="1:1" x14ac:dyDescent="0.2">
      <c r="A966668" t="s">
        <v>13</v>
      </c>
    </row>
    <row r="966669" spans="1:1" x14ac:dyDescent="0.2">
      <c r="A966669" t="s">
        <v>0</v>
      </c>
    </row>
    <row r="966670" spans="1:1" x14ac:dyDescent="0.2">
      <c r="A966670" t="s">
        <v>1</v>
      </c>
    </row>
    <row r="966671" spans="1:1" x14ac:dyDescent="0.2">
      <c r="A966671" t="s">
        <v>4</v>
      </c>
    </row>
    <row r="966672" spans="1:1" x14ac:dyDescent="0.2">
      <c r="A966672" t="s">
        <v>6</v>
      </c>
    </row>
    <row r="966673" spans="1:1" x14ac:dyDescent="0.2">
      <c r="A966673" t="s">
        <v>14</v>
      </c>
    </row>
    <row r="966674" spans="1:1" x14ac:dyDescent="0.2">
      <c r="A966674" t="s">
        <v>15</v>
      </c>
    </row>
    <row r="966675" spans="1:1" x14ac:dyDescent="0.2">
      <c r="A966675" t="s">
        <v>16</v>
      </c>
    </row>
    <row r="966676" spans="1:1" x14ac:dyDescent="0.2">
      <c r="A966676" t="s">
        <v>17</v>
      </c>
    </row>
    <row r="966677" spans="1:1" x14ac:dyDescent="0.2">
      <c r="A966677" t="s">
        <v>5</v>
      </c>
    </row>
    <row r="966678" spans="1:1" x14ac:dyDescent="0.2">
      <c r="A966678" t="s">
        <v>7</v>
      </c>
    </row>
    <row r="966679" spans="1:1" x14ac:dyDescent="0.2">
      <c r="A966679" t="s">
        <v>8</v>
      </c>
    </row>
    <row r="966680" spans="1:1" x14ac:dyDescent="0.2">
      <c r="A966680" t="s">
        <v>9</v>
      </c>
    </row>
    <row r="983045" spans="1:1" x14ac:dyDescent="0.2">
      <c r="A983045" t="s">
        <v>3</v>
      </c>
    </row>
    <row r="983046" spans="1:1" x14ac:dyDescent="0.2">
      <c r="A983046" t="s">
        <v>18</v>
      </c>
    </row>
    <row r="983047" spans="1:1" x14ac:dyDescent="0.2">
      <c r="A983047" t="s">
        <v>19</v>
      </c>
    </row>
    <row r="983048" spans="1:1" x14ac:dyDescent="0.2">
      <c r="A983048" t="s">
        <v>20</v>
      </c>
    </row>
    <row r="983049" spans="1:1" x14ac:dyDescent="0.2">
      <c r="A983049" t="s">
        <v>11</v>
      </c>
    </row>
    <row r="983050" spans="1:1" x14ac:dyDescent="0.2">
      <c r="A983050" t="s">
        <v>12</v>
      </c>
    </row>
    <row r="983051" spans="1:1" x14ac:dyDescent="0.2">
      <c r="A983051" t="s">
        <v>10</v>
      </c>
    </row>
    <row r="983052" spans="1:1" x14ac:dyDescent="0.2">
      <c r="A983052" t="s">
        <v>13</v>
      </c>
    </row>
    <row r="983053" spans="1:1" x14ac:dyDescent="0.2">
      <c r="A983053" t="s">
        <v>0</v>
      </c>
    </row>
    <row r="983054" spans="1:1" x14ac:dyDescent="0.2">
      <c r="A983054" t="s">
        <v>1</v>
      </c>
    </row>
    <row r="983055" spans="1:1" x14ac:dyDescent="0.2">
      <c r="A983055" t="s">
        <v>4</v>
      </c>
    </row>
    <row r="983056" spans="1:1" x14ac:dyDescent="0.2">
      <c r="A983056" t="s">
        <v>6</v>
      </c>
    </row>
    <row r="983057" spans="1:1" x14ac:dyDescent="0.2">
      <c r="A983057" t="s">
        <v>14</v>
      </c>
    </row>
    <row r="983058" spans="1:1" x14ac:dyDescent="0.2">
      <c r="A983058" t="s">
        <v>15</v>
      </c>
    </row>
    <row r="983059" spans="1:1" x14ac:dyDescent="0.2">
      <c r="A983059" t="s">
        <v>16</v>
      </c>
    </row>
    <row r="983060" spans="1:1" x14ac:dyDescent="0.2">
      <c r="A983060" t="s">
        <v>17</v>
      </c>
    </row>
    <row r="983061" spans="1:1" x14ac:dyDescent="0.2">
      <c r="A983061" t="s">
        <v>5</v>
      </c>
    </row>
    <row r="983062" spans="1:1" x14ac:dyDescent="0.2">
      <c r="A983062" t="s">
        <v>7</v>
      </c>
    </row>
    <row r="983063" spans="1:1" x14ac:dyDescent="0.2">
      <c r="A983063" t="s">
        <v>8</v>
      </c>
    </row>
    <row r="983064" spans="1:1" x14ac:dyDescent="0.2">
      <c r="A983064" t="s">
        <v>9</v>
      </c>
    </row>
    <row r="999429" spans="1:1" x14ac:dyDescent="0.2">
      <c r="A999429" t="s">
        <v>3</v>
      </c>
    </row>
    <row r="999430" spans="1:1" x14ac:dyDescent="0.2">
      <c r="A999430" t="s">
        <v>18</v>
      </c>
    </row>
    <row r="999431" spans="1:1" x14ac:dyDescent="0.2">
      <c r="A999431" t="s">
        <v>19</v>
      </c>
    </row>
    <row r="999432" spans="1:1" x14ac:dyDescent="0.2">
      <c r="A999432" t="s">
        <v>20</v>
      </c>
    </row>
    <row r="999433" spans="1:1" x14ac:dyDescent="0.2">
      <c r="A999433" t="s">
        <v>11</v>
      </c>
    </row>
    <row r="999434" spans="1:1" x14ac:dyDescent="0.2">
      <c r="A999434" t="s">
        <v>12</v>
      </c>
    </row>
    <row r="999435" spans="1:1" x14ac:dyDescent="0.2">
      <c r="A999435" t="s">
        <v>10</v>
      </c>
    </row>
    <row r="999436" spans="1:1" x14ac:dyDescent="0.2">
      <c r="A999436" t="s">
        <v>13</v>
      </c>
    </row>
    <row r="999437" spans="1:1" x14ac:dyDescent="0.2">
      <c r="A999437" t="s">
        <v>0</v>
      </c>
    </row>
    <row r="999438" spans="1:1" x14ac:dyDescent="0.2">
      <c r="A999438" t="s">
        <v>1</v>
      </c>
    </row>
    <row r="999439" spans="1:1" x14ac:dyDescent="0.2">
      <c r="A999439" t="s">
        <v>4</v>
      </c>
    </row>
    <row r="999440" spans="1:1" x14ac:dyDescent="0.2">
      <c r="A999440" t="s">
        <v>6</v>
      </c>
    </row>
    <row r="999441" spans="1:1" x14ac:dyDescent="0.2">
      <c r="A999441" t="s">
        <v>14</v>
      </c>
    </row>
    <row r="999442" spans="1:1" x14ac:dyDescent="0.2">
      <c r="A999442" t="s">
        <v>15</v>
      </c>
    </row>
    <row r="999443" spans="1:1" x14ac:dyDescent="0.2">
      <c r="A999443" t="s">
        <v>16</v>
      </c>
    </row>
    <row r="999444" spans="1:1" x14ac:dyDescent="0.2">
      <c r="A999444" t="s">
        <v>17</v>
      </c>
    </row>
    <row r="999445" spans="1:1" x14ac:dyDescent="0.2">
      <c r="A999445" t="s">
        <v>5</v>
      </c>
    </row>
    <row r="999446" spans="1:1" x14ac:dyDescent="0.2">
      <c r="A999446" t="s">
        <v>7</v>
      </c>
    </row>
    <row r="999447" spans="1:1" x14ac:dyDescent="0.2">
      <c r="A999447" t="s">
        <v>8</v>
      </c>
    </row>
    <row r="999448" spans="1:1" x14ac:dyDescent="0.2">
      <c r="A999448" t="s">
        <v>9</v>
      </c>
    </row>
    <row r="1015813" spans="1:1" x14ac:dyDescent="0.2">
      <c r="A1015813" t="s">
        <v>3</v>
      </c>
    </row>
    <row r="1015814" spans="1:1" x14ac:dyDescent="0.2">
      <c r="A1015814" t="s">
        <v>18</v>
      </c>
    </row>
    <row r="1015815" spans="1:1" x14ac:dyDescent="0.2">
      <c r="A1015815" t="s">
        <v>19</v>
      </c>
    </row>
    <row r="1015816" spans="1:1" x14ac:dyDescent="0.2">
      <c r="A1015816" t="s">
        <v>20</v>
      </c>
    </row>
    <row r="1015817" spans="1:1" x14ac:dyDescent="0.2">
      <c r="A1015817" t="s">
        <v>11</v>
      </c>
    </row>
    <row r="1015818" spans="1:1" x14ac:dyDescent="0.2">
      <c r="A1015818" t="s">
        <v>12</v>
      </c>
    </row>
    <row r="1015819" spans="1:1" x14ac:dyDescent="0.2">
      <c r="A1015819" t="s">
        <v>10</v>
      </c>
    </row>
    <row r="1015820" spans="1:1" x14ac:dyDescent="0.2">
      <c r="A1015820" t="s">
        <v>13</v>
      </c>
    </row>
    <row r="1015821" spans="1:1" x14ac:dyDescent="0.2">
      <c r="A1015821" t="s">
        <v>0</v>
      </c>
    </row>
    <row r="1015822" spans="1:1" x14ac:dyDescent="0.2">
      <c r="A1015822" t="s">
        <v>1</v>
      </c>
    </row>
    <row r="1015823" spans="1:1" x14ac:dyDescent="0.2">
      <c r="A1015823" t="s">
        <v>4</v>
      </c>
    </row>
    <row r="1015824" spans="1:1" x14ac:dyDescent="0.2">
      <c r="A1015824" t="s">
        <v>6</v>
      </c>
    </row>
    <row r="1015825" spans="1:1" x14ac:dyDescent="0.2">
      <c r="A1015825" t="s">
        <v>14</v>
      </c>
    </row>
    <row r="1015826" spans="1:1" x14ac:dyDescent="0.2">
      <c r="A1015826" t="s">
        <v>15</v>
      </c>
    </row>
    <row r="1015827" spans="1:1" x14ac:dyDescent="0.2">
      <c r="A1015827" t="s">
        <v>16</v>
      </c>
    </row>
    <row r="1015828" spans="1:1" x14ac:dyDescent="0.2">
      <c r="A1015828" t="s">
        <v>17</v>
      </c>
    </row>
    <row r="1015829" spans="1:1" x14ac:dyDescent="0.2">
      <c r="A1015829" t="s">
        <v>5</v>
      </c>
    </row>
    <row r="1015830" spans="1:1" x14ac:dyDescent="0.2">
      <c r="A1015830" t="s">
        <v>7</v>
      </c>
    </row>
    <row r="1015831" spans="1:1" x14ac:dyDescent="0.2">
      <c r="A1015831" t="s">
        <v>8</v>
      </c>
    </row>
    <row r="1015832" spans="1:1" x14ac:dyDescent="0.2">
      <c r="A1015832" t="s">
        <v>9</v>
      </c>
    </row>
    <row r="1032197" spans="1:1" x14ac:dyDescent="0.2">
      <c r="A1032197" t="s">
        <v>3</v>
      </c>
    </row>
    <row r="1032198" spans="1:1" x14ac:dyDescent="0.2">
      <c r="A1032198" t="s">
        <v>18</v>
      </c>
    </row>
    <row r="1032199" spans="1:1" x14ac:dyDescent="0.2">
      <c r="A1032199" t="s">
        <v>19</v>
      </c>
    </row>
    <row r="1032200" spans="1:1" x14ac:dyDescent="0.2">
      <c r="A1032200" t="s">
        <v>20</v>
      </c>
    </row>
    <row r="1032201" spans="1:1" x14ac:dyDescent="0.2">
      <c r="A1032201" t="s">
        <v>11</v>
      </c>
    </row>
    <row r="1032202" spans="1:1" x14ac:dyDescent="0.2">
      <c r="A1032202" t="s">
        <v>12</v>
      </c>
    </row>
    <row r="1032203" spans="1:1" x14ac:dyDescent="0.2">
      <c r="A1032203" t="s">
        <v>10</v>
      </c>
    </row>
    <row r="1032204" spans="1:1" x14ac:dyDescent="0.2">
      <c r="A1032204" t="s">
        <v>13</v>
      </c>
    </row>
    <row r="1032205" spans="1:1" x14ac:dyDescent="0.2">
      <c r="A1032205" t="s">
        <v>0</v>
      </c>
    </row>
    <row r="1032206" spans="1:1" x14ac:dyDescent="0.2">
      <c r="A1032206" t="s">
        <v>1</v>
      </c>
    </row>
    <row r="1032207" spans="1:1" x14ac:dyDescent="0.2">
      <c r="A1032207" t="s">
        <v>4</v>
      </c>
    </row>
    <row r="1032208" spans="1:1" x14ac:dyDescent="0.2">
      <c r="A1032208" t="s">
        <v>6</v>
      </c>
    </row>
    <row r="1032209" spans="1:1" x14ac:dyDescent="0.2">
      <c r="A1032209" t="s">
        <v>14</v>
      </c>
    </row>
    <row r="1032210" spans="1:1" x14ac:dyDescent="0.2">
      <c r="A1032210" t="s">
        <v>15</v>
      </c>
    </row>
    <row r="1032211" spans="1:1" x14ac:dyDescent="0.2">
      <c r="A1032211" t="s">
        <v>16</v>
      </c>
    </row>
    <row r="1032212" spans="1:1" x14ac:dyDescent="0.2">
      <c r="A1032212" t="s">
        <v>17</v>
      </c>
    </row>
    <row r="1032213" spans="1:1" x14ac:dyDescent="0.2">
      <c r="A1032213" t="s">
        <v>5</v>
      </c>
    </row>
    <row r="1032214" spans="1:1" x14ac:dyDescent="0.2">
      <c r="A1032214" t="s">
        <v>7</v>
      </c>
    </row>
    <row r="1032215" spans="1:1" x14ac:dyDescent="0.2">
      <c r="A1032215" t="s">
        <v>8</v>
      </c>
    </row>
    <row r="1032216" spans="1:1" x14ac:dyDescent="0.2">
      <c r="A1032216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Data-Auld, HL &amp; Godin, J-G</vt:lpstr>
      <vt:lpstr>Column headings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2017-01-16T21:41:30Z</dcterms:created>
  <dcterms:modified xsi:type="dcterms:W3CDTF">2020-08-06T19:55:58Z</dcterms:modified>
</cp:coreProperties>
</file>